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pkoplan.sharepoint.com/sites/PKO/Shared Documents/01 Projekte/25-06-Hb-EGG-Erweiterung Grundschule Gesmold/4 Gewerke/02 Abbrucharbeiten, Schadstoffsanierung/4.6 Dokumentation/"/>
    </mc:Choice>
  </mc:AlternateContent>
  <xr:revisionPtr revIDLastSave="8" documentId="8_{4258251F-48E5-4295-82CF-C333E74C8A69}" xr6:coauthVersionLast="47" xr6:coauthVersionMax="47" xr10:uidLastSave="{E8C03867-987D-4C45-B4B3-E48FFEC3F402}"/>
  <bookViews>
    <workbookView xWindow="4452" yWindow="1932" windowWidth="17280" windowHeight="8988" xr2:uid="{00000000-000D-0000-FFFF-FFFF00000000}"/>
  </bookViews>
  <sheets>
    <sheet name="(Gewerkename)" sheetId="1" r:id="rId1"/>
    <sheet name="Tabelle1" sheetId="2" r:id="rId2"/>
  </sheets>
  <definedNames>
    <definedName name="_xlnm.Print_Titles" localSheetId="0">'(Gewerkename)'!$7:$9</definedName>
  </definedNames>
  <calcPr calcId="191029" forceFullCalc="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9" i="1" l="1"/>
  <c r="K68" i="1"/>
  <c r="S66" i="1"/>
  <c r="C60" i="1"/>
  <c r="F60" i="1" s="1"/>
  <c r="F55" i="1"/>
  <c r="M55" i="1" s="1"/>
  <c r="F54" i="1"/>
  <c r="M54" i="1" s="1"/>
  <c r="F52" i="1"/>
  <c r="F51" i="1"/>
  <c r="F50" i="1"/>
  <c r="F49" i="1"/>
  <c r="F48" i="1"/>
  <c r="F47" i="1"/>
  <c r="F46" i="1"/>
  <c r="G46" i="1" s="1"/>
  <c r="F45" i="1"/>
  <c r="G45" i="1" s="1"/>
  <c r="F44" i="1"/>
  <c r="F43" i="1"/>
  <c r="F42" i="1"/>
  <c r="F41" i="1"/>
  <c r="F40" i="1"/>
  <c r="F39" i="1"/>
  <c r="F38" i="1"/>
  <c r="F37" i="1"/>
  <c r="F36" i="1"/>
  <c r="F35" i="1"/>
  <c r="F34" i="1"/>
  <c r="M34" i="1" s="1"/>
  <c r="F33" i="1"/>
  <c r="M33" i="1" s="1"/>
  <c r="F32" i="1"/>
  <c r="F31" i="1"/>
  <c r="H31" i="1" s="1"/>
  <c r="F30" i="1"/>
  <c r="G30" i="1" s="1"/>
  <c r="K30" i="1" s="1"/>
  <c r="F29" i="1"/>
  <c r="G29" i="1" s="1"/>
  <c r="K29" i="1" s="1"/>
  <c r="F28" i="1"/>
  <c r="M28" i="1" s="1"/>
  <c r="F27" i="1"/>
  <c r="M27" i="1" s="1"/>
  <c r="H26" i="1"/>
  <c r="F26" i="1"/>
  <c r="F25" i="1"/>
  <c r="G25" i="1" s="1"/>
  <c r="L25" i="1" s="1"/>
  <c r="F24" i="1"/>
  <c r="G24" i="1" s="1"/>
  <c r="L24" i="1" s="1"/>
  <c r="N64" i="1"/>
  <c r="F23" i="1"/>
  <c r="K23" i="1" s="1"/>
  <c r="F22" i="1"/>
  <c r="K22" i="1" s="1"/>
  <c r="F21" i="1"/>
  <c r="K21" i="1" s="1"/>
  <c r="F20" i="1"/>
  <c r="K20" i="1" s="1"/>
  <c r="F19" i="1"/>
  <c r="G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K13" i="1" s="1"/>
  <c r="F12" i="1"/>
  <c r="K12" i="1" s="1"/>
  <c r="F11" i="1"/>
  <c r="G11" i="1" s="1"/>
  <c r="F10" i="1"/>
  <c r="H10" i="1" s="1"/>
  <c r="M47" i="1" l="1"/>
  <c r="M46" i="1"/>
  <c r="M36" i="1"/>
  <c r="M45" i="1"/>
  <c r="M35" i="1"/>
  <c r="M43" i="1"/>
  <c r="M37" i="1"/>
  <c r="M32" i="1"/>
  <c r="M44" i="1"/>
  <c r="M42" i="1"/>
  <c r="M41" i="1"/>
  <c r="M40" i="1"/>
  <c r="M39" i="1"/>
  <c r="M38" i="1"/>
  <c r="G44" i="1"/>
  <c r="G42" i="1"/>
  <c r="G41" i="1"/>
  <c r="G40" i="1"/>
  <c r="G39" i="1"/>
  <c r="G38" i="1"/>
  <c r="G37" i="1"/>
  <c r="G43" i="1"/>
  <c r="G36" i="1"/>
  <c r="G35" i="1"/>
  <c r="G34" i="1"/>
  <c r="G33" i="1"/>
  <c r="G21" i="1"/>
  <c r="G17" i="1"/>
  <c r="K19" i="1"/>
  <c r="K11" i="1"/>
  <c r="I22" i="1"/>
  <c r="K31" i="1"/>
  <c r="L66" i="1"/>
  <c r="L64" i="1"/>
  <c r="M64" i="1"/>
  <c r="G50" i="1"/>
  <c r="G14" i="1"/>
  <c r="G52" i="1"/>
  <c r="G64" i="1" s="1"/>
  <c r="G47" i="1"/>
  <c r="K10" i="1"/>
  <c r="G16" i="1"/>
  <c r="G49" i="1"/>
  <c r="G12" i="1"/>
  <c r="G20" i="1"/>
  <c r="I23" i="1"/>
  <c r="G18" i="1"/>
  <c r="G13" i="1"/>
  <c r="G51" i="1"/>
  <c r="G48" i="1"/>
  <c r="M66" i="1" l="1"/>
  <c r="K70" i="1"/>
  <c r="H64" i="1"/>
  <c r="K71" i="1"/>
  <c r="K66" i="1"/>
  <c r="K64" i="1"/>
</calcChain>
</file>

<file path=xl/sharedStrings.xml><?xml version="1.0" encoding="utf-8"?>
<sst xmlns="http://schemas.openxmlformats.org/spreadsheetml/2006/main" count="186" uniqueCount="123">
  <si>
    <t xml:space="preserve">Projekt- Nr. </t>
  </si>
  <si>
    <t>25-06-EGG</t>
  </si>
  <si>
    <t>TG-Umwelttechnik</t>
  </si>
  <si>
    <t xml:space="preserve">Projekt </t>
  </si>
  <si>
    <t>Neubau Grundschule Gesmold</t>
  </si>
  <si>
    <t>Bauseitig</t>
  </si>
  <si>
    <t xml:space="preserve">Bauherr </t>
  </si>
  <si>
    <t>Stadt Melle</t>
  </si>
  <si>
    <t>In Klärung</t>
  </si>
  <si>
    <t xml:space="preserve">Maßnahme </t>
  </si>
  <si>
    <t>Entkernungsarbeiten</t>
  </si>
  <si>
    <t xml:space="preserve">Nachtrag </t>
  </si>
  <si>
    <t xml:space="preserve">Datum / Bearbeiter </t>
  </si>
  <si>
    <t>04.08.26/ SA</t>
  </si>
  <si>
    <t>Pos. Entkernungs-LV</t>
  </si>
  <si>
    <t>6.1-6.3</t>
  </si>
  <si>
    <t>6.4</t>
  </si>
  <si>
    <t>6.5</t>
  </si>
  <si>
    <t>7</t>
  </si>
  <si>
    <t>8.5</t>
  </si>
  <si>
    <t>8.2</t>
  </si>
  <si>
    <t>9.3-9.6</t>
  </si>
  <si>
    <t>7.6</t>
  </si>
  <si>
    <t>5.6</t>
  </si>
  <si>
    <t>5.1</t>
  </si>
  <si>
    <t>5.3</t>
  </si>
  <si>
    <t>9.2</t>
  </si>
  <si>
    <t>9.1</t>
  </si>
  <si>
    <t>Länge</t>
  </si>
  <si>
    <t>Breite</t>
  </si>
  <si>
    <t>Fläche</t>
  </si>
  <si>
    <t>GK-glatt</t>
  </si>
  <si>
    <t>Randfries</t>
  </si>
  <si>
    <t>Deckensegel</t>
  </si>
  <si>
    <t>Teppichboden</t>
  </si>
  <si>
    <t>PVC</t>
  </si>
  <si>
    <t>Boden - fliesen</t>
  </si>
  <si>
    <t>Fluchtweg-Schilder</t>
  </si>
  <si>
    <t>WC-Trennwände</t>
  </si>
  <si>
    <t>Türblatt [H=Holz; HG=Holz-Glas; S=Stahl;</t>
  </si>
  <si>
    <t>Kabelkanal unter Fensterb.</t>
  </si>
  <si>
    <t>60x60 cm Einbauleuchte</t>
  </si>
  <si>
    <t>Langfeldleuchte 1,5 m</t>
  </si>
  <si>
    <t>Vorhang inkl. Schiene</t>
  </si>
  <si>
    <t>Verdunkelungen Fenster</t>
  </si>
  <si>
    <t>Heizkörper</t>
  </si>
  <si>
    <t>Geschoss</t>
  </si>
  <si>
    <t>Raum</t>
  </si>
  <si>
    <t>[m]</t>
  </si>
  <si>
    <t>[m²]</t>
  </si>
  <si>
    <t>[St]</t>
  </si>
  <si>
    <t>Türblatt</t>
  </si>
  <si>
    <t>EG</t>
  </si>
  <si>
    <t>01.01 Klassenraum</t>
  </si>
  <si>
    <t>01.03 Vorbereitung</t>
  </si>
  <si>
    <t>01.07 Abstellraum</t>
  </si>
  <si>
    <t>01.08 Vorraum</t>
  </si>
  <si>
    <t>01.09 Heizung</t>
  </si>
  <si>
    <t>01.10 Heizungs abstell</t>
  </si>
  <si>
    <t>01.13 Keller</t>
  </si>
  <si>
    <t>01.14 Flur</t>
  </si>
  <si>
    <t>THR 1</t>
  </si>
  <si>
    <t>THR 2</t>
  </si>
  <si>
    <t>THR 3</t>
  </si>
  <si>
    <t>THR 4</t>
  </si>
  <si>
    <t>THR 5</t>
  </si>
  <si>
    <t>01.19 Flur/Leh.</t>
  </si>
  <si>
    <t>01.20 Lehrer …</t>
  </si>
  <si>
    <t>01.21 Flur</t>
  </si>
  <si>
    <t>1. OG</t>
  </si>
  <si>
    <t>02.01 Klasse</t>
  </si>
  <si>
    <t>02.02 Klasse</t>
  </si>
  <si>
    <t>02.03 Textilraum</t>
  </si>
  <si>
    <t>02.0x Musik Geräte</t>
  </si>
  <si>
    <t>02.05 Klasse</t>
  </si>
  <si>
    <t>02.06 Klasse</t>
  </si>
  <si>
    <t>02.07 Klasse</t>
  </si>
  <si>
    <t>02.08 Klasse</t>
  </si>
  <si>
    <t>02.09 Klasse</t>
  </si>
  <si>
    <t>02.10 Flur</t>
  </si>
  <si>
    <t>02.11 Bespr. Raum</t>
  </si>
  <si>
    <t>02.12 Lehrmittel</t>
  </si>
  <si>
    <t>02.13 Lehrerzimmer</t>
  </si>
  <si>
    <t>02.14 Dienstzimmer</t>
  </si>
  <si>
    <t>02.15 Schulleiter</t>
  </si>
  <si>
    <t>02.16 Sekretariat</t>
  </si>
  <si>
    <t>02.17 Kartenraum</t>
  </si>
  <si>
    <t xml:space="preserve">Haupt-TH </t>
  </si>
  <si>
    <t xml:space="preserve"> 6 x Podest </t>
  </si>
  <si>
    <t xml:space="preserve">51 x Stufen </t>
  </si>
  <si>
    <t>Länge [m]</t>
  </si>
  <si>
    <t>Höhe [m]</t>
  </si>
  <si>
    <t>Pos. 8.3 Glaswand Bespr. Raum</t>
  </si>
  <si>
    <t>2,64</t>
  </si>
  <si>
    <t>Pos. 8.4 Schiene Vorpos.</t>
  </si>
  <si>
    <t>Summen bauseitig</t>
  </si>
  <si>
    <t>2. OG</t>
  </si>
  <si>
    <t>01.02 Lehrerzimmer</t>
  </si>
  <si>
    <t xml:space="preserve">01.04 Sekretariat </t>
  </si>
  <si>
    <t>01.05 Schulleitung</t>
  </si>
  <si>
    <t>01.06 Lager</t>
  </si>
  <si>
    <t>01.11 WC Herren</t>
  </si>
  <si>
    <t>01.12 WC Damen</t>
  </si>
  <si>
    <t>H+S ca. 0,85 x 2,01 m</t>
  </si>
  <si>
    <t>H+S  ca. 0,95 x 2,01 m</t>
  </si>
  <si>
    <t>Höhe</t>
  </si>
  <si>
    <t>H+S 0,94x210x25 leibung</t>
  </si>
  <si>
    <t>H+S 0,94x210x20 leibung</t>
  </si>
  <si>
    <t>H+S 0,94x210x30 leibung</t>
  </si>
  <si>
    <t>Fenster</t>
  </si>
  <si>
    <t>2stk. 2,48x176cm</t>
  </si>
  <si>
    <t>1stk. 180x176cm + 2stk. 180x78</t>
  </si>
  <si>
    <t>1stk. 123x151cm + 2stk. 222x151</t>
  </si>
  <si>
    <t>MF-Raster 60x60</t>
  </si>
  <si>
    <t>Kautschuk/Kunststoff Folie</t>
  </si>
  <si>
    <t>Fensterbank</t>
  </si>
  <si>
    <t>3+2abhang</t>
  </si>
  <si>
    <t>1rund</t>
  </si>
  <si>
    <t>4 kleine</t>
  </si>
  <si>
    <t>14,5</t>
  </si>
  <si>
    <t>200x60</t>
  </si>
  <si>
    <t>70x90</t>
  </si>
  <si>
    <t>Holzdecke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</si>
</sst>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i/>
      <sz val="11"/>
      <color rgb="FFFF0000"/>
      <name val="Arial"/>
      <family val="2"/>
    </font>
    <font>
      <i/>
      <u/>
      <sz val="11"/>
      <color rgb="FFFF000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4" fontId="2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/>
    <xf numFmtId="0" fontId="3" fillId="0" borderId="0" xfId="0" applyFont="1" applyAlignment="1">
      <alignment horizontal="right"/>
    </xf>
    <xf numFmtId="4" fontId="3" fillId="0" borderId="0" xfId="0" applyNumberFormat="1" applyFont="1"/>
    <xf numFmtId="0" fontId="4" fillId="0" borderId="0" xfId="0" applyFont="1"/>
    <xf numFmtId="2" fontId="2" fillId="0" borderId="0" xfId="0" applyNumberFormat="1" applyFont="1"/>
    <xf numFmtId="49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49" fontId="4" fillId="0" borderId="0" xfId="0" applyNumberFormat="1" applyFont="1" applyAlignment="1">
      <alignment horizontal="center"/>
    </xf>
    <xf numFmtId="4" fontId="5" fillId="0" borderId="0" xfId="0" applyNumberFormat="1" applyFont="1"/>
    <xf numFmtId="4" fontId="6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49" fontId="7" fillId="0" borderId="0" xfId="0" applyNumberFormat="1" applyFont="1" applyAlignment="1">
      <alignment horizontal="left" vertical="top"/>
    </xf>
    <xf numFmtId="49" fontId="7" fillId="0" borderId="3" xfId="0" applyNumberFormat="1" applyFont="1" applyBorder="1" applyAlignment="1">
      <alignment horizontal="left" vertical="top"/>
    </xf>
    <xf numFmtId="4" fontId="7" fillId="0" borderId="0" xfId="0" applyNumberFormat="1" applyFont="1" applyAlignment="1">
      <alignment horizontal="right" vertical="top"/>
    </xf>
    <xf numFmtId="49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1" fillId="0" borderId="4" xfId="0" applyFont="1" applyBorder="1"/>
    <xf numFmtId="49" fontId="1" fillId="0" borderId="4" xfId="0" applyNumberFormat="1" applyFont="1" applyBorder="1" applyAlignment="1">
      <alignment horizontal="center" vertical="center"/>
    </xf>
    <xf numFmtId="2" fontId="2" fillId="0" borderId="3" xfId="0" applyNumberFormat="1" applyFont="1" applyBorder="1"/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7" fillId="3" borderId="0" xfId="0" applyNumberFormat="1" applyFont="1" applyFill="1" applyAlignment="1">
      <alignment horizontal="left" vertical="top"/>
    </xf>
    <xf numFmtId="4" fontId="7" fillId="3" borderId="0" xfId="0" applyNumberFormat="1" applyFont="1" applyFill="1" applyAlignment="1">
      <alignment horizontal="right" vertical="top"/>
    </xf>
    <xf numFmtId="2" fontId="2" fillId="3" borderId="3" xfId="0" applyNumberFormat="1" applyFont="1" applyFill="1" applyBorder="1"/>
    <xf numFmtId="0" fontId="2" fillId="3" borderId="0" xfId="0" applyFont="1" applyFill="1"/>
    <xf numFmtId="0" fontId="1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right"/>
    </xf>
    <xf numFmtId="4" fontId="1" fillId="0" borderId="7" xfId="0" applyNumberFormat="1" applyFont="1" applyBorder="1" applyAlignment="1">
      <alignment horizontal="right"/>
    </xf>
    <xf numFmtId="0" fontId="2" fillId="0" borderId="0" xfId="0" applyFont="1" applyAlignment="1">
      <alignment horizontal="right" wrapText="1"/>
    </xf>
    <xf numFmtId="49" fontId="7" fillId="0" borderId="9" xfId="0" applyNumberFormat="1" applyFont="1" applyBorder="1" applyAlignment="1">
      <alignment horizontal="left" vertical="top"/>
    </xf>
    <xf numFmtId="49" fontId="7" fillId="0" borderId="10" xfId="0" applyNumberFormat="1" applyFont="1" applyBorder="1" applyAlignment="1">
      <alignment horizontal="left" vertical="top"/>
    </xf>
    <xf numFmtId="4" fontId="7" fillId="0" borderId="9" xfId="0" applyNumberFormat="1" applyFont="1" applyBorder="1" applyAlignment="1">
      <alignment horizontal="right" vertical="top"/>
    </xf>
    <xf numFmtId="2" fontId="2" fillId="0" borderId="10" xfId="0" applyNumberFormat="1" applyFont="1" applyBorder="1"/>
    <xf numFmtId="0" fontId="2" fillId="0" borderId="9" xfId="0" applyFont="1" applyBorder="1"/>
    <xf numFmtId="4" fontId="1" fillId="0" borderId="0" xfId="0" applyNumberFormat="1" applyFont="1" applyAlignment="1">
      <alignment horizontal="center"/>
    </xf>
    <xf numFmtId="49" fontId="1" fillId="5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4" fontId="3" fillId="2" borderId="0" xfId="0" applyNumberFormat="1" applyFont="1" applyFill="1" applyAlignment="1">
      <alignment horizontal="right"/>
    </xf>
    <xf numFmtId="4" fontId="3" fillId="2" borderId="7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4" fontId="3" fillId="2" borderId="0" xfId="0" applyNumberFormat="1" applyFont="1" applyFill="1"/>
    <xf numFmtId="0" fontId="3" fillId="2" borderId="0" xfId="0" applyFont="1" applyFill="1" applyAlignment="1">
      <alignment wrapText="1"/>
    </xf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2" fillId="0" borderId="7" xfId="0" applyFont="1" applyBorder="1"/>
    <xf numFmtId="2" fontId="1" fillId="0" borderId="0" xfId="0" applyNumberFormat="1" applyFont="1"/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" fontId="1" fillId="0" borderId="0" xfId="0" applyNumberFormat="1" applyFont="1"/>
    <xf numFmtId="2" fontId="2" fillId="0" borderId="9" xfId="0" applyNumberFormat="1" applyFont="1" applyBorder="1"/>
    <xf numFmtId="2" fontId="1" fillId="0" borderId="9" xfId="0" applyNumberFormat="1" applyFont="1" applyBorder="1"/>
    <xf numFmtId="4" fontId="2" fillId="0" borderId="9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1" fillId="0" borderId="9" xfId="0" applyNumberFormat="1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4" fontId="2" fillId="0" borderId="9" xfId="0" applyNumberFormat="1" applyFont="1" applyBorder="1"/>
    <xf numFmtId="49" fontId="1" fillId="0" borderId="9" xfId="0" applyNumberFormat="1" applyFont="1" applyBorder="1" applyAlignment="1">
      <alignment horizontal="right"/>
    </xf>
    <xf numFmtId="0" fontId="8" fillId="0" borderId="0" xfId="0" applyFont="1"/>
    <xf numFmtId="49" fontId="8" fillId="0" borderId="0" xfId="0" applyNumberFormat="1" applyFont="1" applyAlignment="1">
      <alignment horizontal="right"/>
    </xf>
    <xf numFmtId="2" fontId="8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/>
    <xf numFmtId="4" fontId="8" fillId="0" borderId="0" xfId="0" applyNumberFormat="1" applyFont="1" applyAlignment="1">
      <alignment horizontal="right" vertical="top"/>
    </xf>
    <xf numFmtId="49" fontId="8" fillId="0" borderId="3" xfId="0" applyNumberFormat="1" applyFont="1" applyBorder="1" applyAlignment="1">
      <alignment horizontal="left" vertical="top"/>
    </xf>
    <xf numFmtId="0" fontId="7" fillId="0" borderId="0" xfId="0" applyFont="1" applyAlignment="1">
      <alignment horizontal="center" wrapText="1"/>
    </xf>
    <xf numFmtId="4" fontId="1" fillId="0" borderId="9" xfId="0" applyNumberFormat="1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7" fillId="0" borderId="9" xfId="0" applyFont="1" applyBorder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2" xfId="0" applyBorder="1"/>
    <xf numFmtId="0" fontId="0" fillId="0" borderId="5" xfId="0" applyBorder="1"/>
    <xf numFmtId="49" fontId="1" fillId="0" borderId="5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0" fontId="1" fillId="6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11" xfId="0" applyFont="1" applyBorder="1" applyAlignment="1">
      <alignment horizontal="left"/>
    </xf>
    <xf numFmtId="0" fontId="1" fillId="2" borderId="0" xfId="0" applyFont="1" applyFill="1" applyAlignment="1">
      <alignment horizontal="center"/>
    </xf>
    <xf numFmtId="49" fontId="1" fillId="5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68"/>
  <sheetViews>
    <sheetView tabSelected="1" zoomScale="69" zoomScaleNormal="70" zoomScalePageLayoutView="85" workbookViewId="0">
      <pane ySplit="8" topLeftCell="A9" activePane="bottomLeft" state="frozen"/>
      <selection activeCell="B1" sqref="B1"/>
      <selection pane="bottomLeft" activeCell="H17" sqref="H17"/>
    </sheetView>
  </sheetViews>
  <sheetFormatPr baseColWidth="10" defaultColWidth="11.44140625" defaultRowHeight="13.8" x14ac:dyDescent="0.25"/>
  <cols>
    <col min="1" max="1" width="9.88671875" style="11" customWidth="1"/>
    <col min="2" max="2" width="19.6640625" style="4" customWidth="1"/>
    <col min="3" max="3" width="15.33203125" style="4" customWidth="1"/>
    <col min="4" max="4" width="20.109375" style="4" customWidth="1"/>
    <col min="5" max="5" width="15.33203125" style="4" customWidth="1"/>
    <col min="6" max="6" width="16.33203125" style="13" customWidth="1"/>
    <col min="7" max="7" width="8.6640625" style="13" customWidth="1"/>
    <col min="8" max="8" width="12.33203125" style="12" bestFit="1" customWidth="1"/>
    <col min="9" max="9" width="11.109375" style="12" customWidth="1"/>
    <col min="10" max="10" width="13.109375" style="50" customWidth="1"/>
    <col min="11" max="12" width="13.109375" style="12" customWidth="1"/>
    <col min="13" max="14" width="11" style="12" customWidth="1"/>
    <col min="15" max="15" width="13.44140625" style="12" customWidth="1"/>
    <col min="16" max="16" width="9.44140625" style="5" customWidth="1"/>
    <col min="17" max="17" width="27" style="1" customWidth="1"/>
    <col min="18" max="18" width="35.33203125" style="1" customWidth="1"/>
    <col min="19" max="19" width="10.5546875" style="1" customWidth="1"/>
    <col min="20" max="20" width="12.109375" style="1" customWidth="1"/>
    <col min="21" max="21" width="10" style="1" customWidth="1"/>
    <col min="22" max="22" width="8.5546875" style="1" customWidth="1"/>
    <col min="23" max="23" width="9.44140625" style="3" customWidth="1"/>
    <col min="24" max="24" width="12.109375" style="1" customWidth="1"/>
    <col min="25" max="25" width="11.44140625" style="4" customWidth="1"/>
    <col min="26" max="16384" width="11.44140625" style="4"/>
  </cols>
  <sheetData>
    <row r="1" spans="1:26" ht="15" customHeight="1" x14ac:dyDescent="0.3">
      <c r="A1" s="104" t="s">
        <v>0</v>
      </c>
      <c r="B1" s="98"/>
      <c r="C1" s="99"/>
      <c r="D1" s="100" t="s">
        <v>1</v>
      </c>
      <c r="E1" s="101"/>
      <c r="F1" s="98"/>
      <c r="G1" s="98"/>
      <c r="H1" s="98"/>
      <c r="I1" s="98"/>
      <c r="J1" s="98"/>
      <c r="K1" s="98"/>
      <c r="L1" s="98"/>
      <c r="M1" s="99"/>
      <c r="N1" s="40"/>
      <c r="O1" s="106" t="s">
        <v>2</v>
      </c>
      <c r="P1" s="103"/>
      <c r="Q1" s="16"/>
      <c r="R1" s="16"/>
      <c r="S1" s="15"/>
      <c r="T1" s="15"/>
      <c r="X1" s="15"/>
    </row>
    <row r="2" spans="1:26" ht="15" customHeight="1" x14ac:dyDescent="0.3">
      <c r="A2" s="104" t="s">
        <v>3</v>
      </c>
      <c r="B2" s="98"/>
      <c r="C2" s="99"/>
      <c r="D2" s="96" t="s">
        <v>4</v>
      </c>
      <c r="E2" s="97"/>
      <c r="F2" s="98"/>
      <c r="G2" s="98"/>
      <c r="H2" s="98"/>
      <c r="I2" s="98"/>
      <c r="J2" s="98"/>
      <c r="K2" s="98"/>
      <c r="L2" s="98"/>
      <c r="M2" s="99"/>
      <c r="N2" s="33"/>
      <c r="O2" s="105" t="s">
        <v>5</v>
      </c>
      <c r="P2" s="103"/>
      <c r="Q2" s="15"/>
      <c r="R2" s="15"/>
      <c r="S2" s="15"/>
      <c r="T2" s="15"/>
      <c r="X2" s="15"/>
    </row>
    <row r="3" spans="1:26" ht="15" customHeight="1" x14ac:dyDescent="0.3">
      <c r="A3" s="104" t="s">
        <v>6</v>
      </c>
      <c r="B3" s="98"/>
      <c r="C3" s="99"/>
      <c r="D3" s="96" t="s">
        <v>7</v>
      </c>
      <c r="E3" s="97"/>
      <c r="F3" s="98"/>
      <c r="G3" s="98"/>
      <c r="H3" s="98"/>
      <c r="I3" s="98"/>
      <c r="J3" s="98"/>
      <c r="K3" s="98"/>
      <c r="L3" s="98"/>
      <c r="M3" s="99"/>
      <c r="N3" s="33"/>
      <c r="O3" s="102" t="s">
        <v>8</v>
      </c>
      <c r="P3" s="103"/>
      <c r="Q3" s="15"/>
      <c r="R3" s="15"/>
      <c r="S3" s="15"/>
      <c r="T3" s="15"/>
      <c r="X3" s="15"/>
    </row>
    <row r="4" spans="1:26" ht="15" customHeight="1" x14ac:dyDescent="0.3">
      <c r="A4" s="104" t="s">
        <v>9</v>
      </c>
      <c r="B4" s="98"/>
      <c r="C4" s="99"/>
      <c r="D4" s="96" t="s">
        <v>10</v>
      </c>
      <c r="E4" s="97"/>
      <c r="F4" s="98"/>
      <c r="G4" s="98"/>
      <c r="H4" s="98"/>
      <c r="I4" s="98"/>
      <c r="J4" s="98"/>
      <c r="K4" s="98"/>
      <c r="L4" s="98"/>
      <c r="M4" s="99"/>
      <c r="N4" s="33"/>
      <c r="O4" s="107" t="s">
        <v>11</v>
      </c>
      <c r="P4" s="103"/>
      <c r="S4" s="15"/>
      <c r="W4" s="6"/>
    </row>
    <row r="5" spans="1:26" ht="15" customHeight="1" x14ac:dyDescent="0.3">
      <c r="A5" s="104" t="s">
        <v>12</v>
      </c>
      <c r="B5" s="98"/>
      <c r="C5" s="99"/>
      <c r="D5" s="96" t="s">
        <v>13</v>
      </c>
      <c r="E5" s="97"/>
      <c r="F5" s="98"/>
      <c r="G5" s="98"/>
      <c r="H5" s="98"/>
      <c r="I5" s="98"/>
      <c r="J5" s="98"/>
      <c r="K5" s="98"/>
      <c r="L5" s="98"/>
      <c r="M5" s="99"/>
      <c r="N5" s="33"/>
      <c r="O5" s="33"/>
      <c r="W5" s="6"/>
    </row>
    <row r="6" spans="1:26" ht="15" customHeight="1" x14ac:dyDescent="0.25">
      <c r="A6" s="35"/>
      <c r="B6" s="35"/>
      <c r="C6" s="35"/>
      <c r="D6" s="33"/>
      <c r="E6" s="33"/>
      <c r="F6" s="33"/>
      <c r="G6" s="33"/>
      <c r="H6" s="33"/>
      <c r="I6" s="33"/>
      <c r="J6" s="46"/>
      <c r="K6" s="33"/>
      <c r="L6" s="33"/>
      <c r="M6" s="33"/>
      <c r="N6" s="33"/>
      <c r="O6" s="33"/>
      <c r="W6" s="6"/>
    </row>
    <row r="7" spans="1:26" s="6" customFormat="1" ht="15" customHeight="1" x14ac:dyDescent="0.25">
      <c r="A7" s="41" t="s">
        <v>14</v>
      </c>
      <c r="F7" s="38"/>
      <c r="G7" s="38"/>
      <c r="H7" s="39" t="s">
        <v>15</v>
      </c>
      <c r="I7" s="39" t="s">
        <v>16</v>
      </c>
      <c r="J7" s="47" t="s">
        <v>17</v>
      </c>
      <c r="K7" s="39" t="s">
        <v>18</v>
      </c>
      <c r="L7" s="39"/>
      <c r="M7" s="39"/>
      <c r="N7" s="39"/>
      <c r="O7" s="39" t="s">
        <v>19</v>
      </c>
      <c r="P7" s="36" t="s">
        <v>20</v>
      </c>
      <c r="Q7" s="34" t="s">
        <v>21</v>
      </c>
      <c r="R7" s="34"/>
      <c r="S7" s="34" t="s">
        <v>22</v>
      </c>
      <c r="T7" s="34" t="s">
        <v>23</v>
      </c>
      <c r="U7" s="34" t="s">
        <v>24</v>
      </c>
      <c r="V7" s="34" t="s">
        <v>25</v>
      </c>
      <c r="W7" s="34" t="s">
        <v>26</v>
      </c>
      <c r="X7" s="34" t="s">
        <v>27</v>
      </c>
    </row>
    <row r="8" spans="1:26" s="3" customFormat="1" ht="99.75" customHeight="1" x14ac:dyDescent="0.25">
      <c r="B8" s="25"/>
      <c r="C8" s="29" t="s">
        <v>28</v>
      </c>
      <c r="D8" s="30" t="s">
        <v>29</v>
      </c>
      <c r="E8" s="30" t="s">
        <v>105</v>
      </c>
      <c r="F8" s="31" t="s">
        <v>30</v>
      </c>
      <c r="G8" s="29" t="s">
        <v>113</v>
      </c>
      <c r="H8" s="29" t="s">
        <v>31</v>
      </c>
      <c r="I8" s="18" t="s">
        <v>32</v>
      </c>
      <c r="J8" s="48" t="s">
        <v>33</v>
      </c>
      <c r="K8" s="18" t="s">
        <v>34</v>
      </c>
      <c r="L8" s="18" t="s">
        <v>35</v>
      </c>
      <c r="M8" s="29" t="s">
        <v>114</v>
      </c>
      <c r="N8" s="29" t="s">
        <v>36</v>
      </c>
      <c r="O8" s="89" t="s">
        <v>37</v>
      </c>
      <c r="P8" s="29" t="s">
        <v>38</v>
      </c>
      <c r="Q8" s="29" t="s">
        <v>39</v>
      </c>
      <c r="R8" s="29"/>
      <c r="S8" s="29" t="s">
        <v>115</v>
      </c>
      <c r="T8" s="29" t="s">
        <v>40</v>
      </c>
      <c r="U8" s="30" t="s">
        <v>41</v>
      </c>
      <c r="V8" s="29" t="s">
        <v>42</v>
      </c>
      <c r="W8" s="30" t="s">
        <v>43</v>
      </c>
      <c r="X8" s="29" t="s">
        <v>44</v>
      </c>
      <c r="Y8" s="94" t="s">
        <v>45</v>
      </c>
      <c r="Z8" s="94"/>
    </row>
    <row r="9" spans="1:26" ht="15" customHeight="1" thickBot="1" x14ac:dyDescent="0.3">
      <c r="A9" s="22" t="s">
        <v>46</v>
      </c>
      <c r="B9" s="26" t="s">
        <v>47</v>
      </c>
      <c r="C9" s="23" t="s">
        <v>48</v>
      </c>
      <c r="D9" s="24" t="s">
        <v>48</v>
      </c>
      <c r="E9" s="24" t="s">
        <v>48</v>
      </c>
      <c r="F9" s="27" t="s">
        <v>49</v>
      </c>
      <c r="G9" s="24" t="s">
        <v>49</v>
      </c>
      <c r="H9" s="32" t="s">
        <v>49</v>
      </c>
      <c r="I9" s="23" t="s">
        <v>49</v>
      </c>
      <c r="J9" s="49" t="s">
        <v>49</v>
      </c>
      <c r="K9" s="23" t="s">
        <v>49</v>
      </c>
      <c r="L9" s="23" t="s">
        <v>49</v>
      </c>
      <c r="M9" s="23" t="s">
        <v>49</v>
      </c>
      <c r="N9" s="23" t="s">
        <v>49</v>
      </c>
      <c r="O9" s="91" t="s">
        <v>50</v>
      </c>
      <c r="P9" s="32" t="s">
        <v>49</v>
      </c>
      <c r="Q9" s="32" t="s">
        <v>51</v>
      </c>
      <c r="R9" s="32" t="s">
        <v>109</v>
      </c>
      <c r="S9" s="23" t="s">
        <v>50</v>
      </c>
      <c r="T9" s="23" t="s">
        <v>48</v>
      </c>
      <c r="U9" s="24" t="s">
        <v>50</v>
      </c>
      <c r="V9" s="24" t="s">
        <v>50</v>
      </c>
      <c r="W9" s="24" t="s">
        <v>48</v>
      </c>
      <c r="X9" s="23" t="s">
        <v>48</v>
      </c>
      <c r="Y9" s="95" t="s">
        <v>50</v>
      </c>
      <c r="Z9" s="95"/>
    </row>
    <row r="10" spans="1:26" ht="15" customHeight="1" thickTop="1" x14ac:dyDescent="0.25">
      <c r="A10" s="19" t="s">
        <v>52</v>
      </c>
      <c r="B10" s="20" t="s">
        <v>53</v>
      </c>
      <c r="C10" s="21">
        <v>7.66</v>
      </c>
      <c r="D10" s="21">
        <v>7.97</v>
      </c>
      <c r="E10" s="21"/>
      <c r="F10" s="28">
        <f t="shared" ref="F10:F52" si="0">C10*D10</f>
        <v>61.050199999999997</v>
      </c>
      <c r="G10" s="17"/>
      <c r="H10" s="17">
        <f>F10</f>
        <v>61.050199999999997</v>
      </c>
      <c r="I10" s="10"/>
      <c r="J10" s="69"/>
      <c r="K10" s="10">
        <f t="shared" ref="K10:K23" si="1">F10</f>
        <v>61.050199999999997</v>
      </c>
      <c r="L10" s="4"/>
      <c r="M10" s="33"/>
      <c r="N10" s="33"/>
      <c r="O10" s="92">
        <v>1</v>
      </c>
      <c r="P10" s="13"/>
      <c r="Q10" s="70"/>
      <c r="R10" s="70"/>
      <c r="S10" s="4">
        <v>6</v>
      </c>
      <c r="T10" s="10">
        <v>2</v>
      </c>
      <c r="U10" s="39"/>
      <c r="V10" s="13">
        <v>9</v>
      </c>
      <c r="W10" s="83" t="s">
        <v>119</v>
      </c>
      <c r="X10" s="10"/>
      <c r="Y10" s="4">
        <v>3</v>
      </c>
      <c r="Z10" s="17" t="s">
        <v>120</v>
      </c>
    </row>
    <row r="11" spans="1:26" ht="14.4" x14ac:dyDescent="0.3">
      <c r="A11" s="19" t="s">
        <v>52</v>
      </c>
      <c r="B11" s="20" t="s">
        <v>97</v>
      </c>
      <c r="C11" s="21">
        <v>7.91</v>
      </c>
      <c r="D11" s="21">
        <v>7.94</v>
      </c>
      <c r="E11" s="21"/>
      <c r="F11" s="28">
        <f t="shared" si="0"/>
        <v>62.805400000000006</v>
      </c>
      <c r="G11" s="70">
        <f t="shared" ref="G11:G21" si="2">F11</f>
        <v>62.805400000000006</v>
      </c>
      <c r="H11" s="17"/>
      <c r="I11" s="4"/>
      <c r="J11" s="69"/>
      <c r="K11" s="10">
        <f t="shared" si="1"/>
        <v>62.805400000000006</v>
      </c>
      <c r="L11" s="4"/>
      <c r="M11" s="33"/>
      <c r="O11" s="92">
        <v>2</v>
      </c>
      <c r="P11" s="13"/>
      <c r="Q11" s="70"/>
      <c r="R11" s="70"/>
      <c r="S11" s="4">
        <v>6</v>
      </c>
      <c r="T11" s="84">
        <v>8</v>
      </c>
      <c r="U11" s="39"/>
      <c r="V11" s="85">
        <v>10</v>
      </c>
      <c r="W11" s="83">
        <v>20</v>
      </c>
      <c r="X11" s="10"/>
      <c r="Y11" s="86">
        <v>3</v>
      </c>
      <c r="Z11" s="17" t="s">
        <v>120</v>
      </c>
    </row>
    <row r="12" spans="1:26" ht="14.4" x14ac:dyDescent="0.3">
      <c r="A12" s="19" t="s">
        <v>52</v>
      </c>
      <c r="B12" s="20" t="s">
        <v>54</v>
      </c>
      <c r="C12" s="21">
        <v>5.46</v>
      </c>
      <c r="D12" s="21">
        <v>5.18</v>
      </c>
      <c r="E12" s="21">
        <v>2.8</v>
      </c>
      <c r="F12" s="28">
        <f t="shared" si="0"/>
        <v>28.282799999999998</v>
      </c>
      <c r="G12" s="17">
        <f t="shared" si="2"/>
        <v>28.282799999999998</v>
      </c>
      <c r="H12" s="17"/>
      <c r="I12" s="4"/>
      <c r="J12" s="69"/>
      <c r="K12" s="10">
        <f t="shared" si="1"/>
        <v>28.282799999999998</v>
      </c>
      <c r="L12" s="4"/>
      <c r="M12" s="33"/>
      <c r="N12" s="33"/>
      <c r="O12" s="92">
        <v>2</v>
      </c>
      <c r="P12" s="13"/>
      <c r="Q12" s="70" t="s">
        <v>108</v>
      </c>
      <c r="R12" s="70" t="s">
        <v>110</v>
      </c>
      <c r="S12" s="4">
        <v>2</v>
      </c>
      <c r="T12" s="84">
        <v>5.18</v>
      </c>
      <c r="U12" s="39"/>
      <c r="V12" s="85">
        <v>4</v>
      </c>
      <c r="W12" s="83">
        <v>5.19</v>
      </c>
      <c r="X12" s="10"/>
      <c r="Y12" s="86">
        <v>2</v>
      </c>
      <c r="Z12" s="17" t="s">
        <v>120</v>
      </c>
    </row>
    <row r="13" spans="1:26" ht="14.4" x14ac:dyDescent="0.3">
      <c r="A13" s="19" t="s">
        <v>52</v>
      </c>
      <c r="B13" s="20" t="s">
        <v>98</v>
      </c>
      <c r="C13" s="21">
        <v>5.0999999999999996</v>
      </c>
      <c r="D13" s="21">
        <v>7.9</v>
      </c>
      <c r="E13" s="21"/>
      <c r="F13" s="28">
        <f t="shared" si="0"/>
        <v>40.29</v>
      </c>
      <c r="G13" s="17">
        <f t="shared" si="2"/>
        <v>40.29</v>
      </c>
      <c r="H13" s="17"/>
      <c r="I13" s="4"/>
      <c r="J13" s="69"/>
      <c r="K13" s="10">
        <f t="shared" si="1"/>
        <v>40.29</v>
      </c>
      <c r="L13" s="4"/>
      <c r="M13" s="33"/>
      <c r="N13" s="33"/>
      <c r="O13" s="92">
        <v>2</v>
      </c>
      <c r="P13" s="13"/>
      <c r="Q13" s="70" t="s">
        <v>107</v>
      </c>
      <c r="R13" s="70" t="s">
        <v>111</v>
      </c>
      <c r="S13" s="4">
        <v>3</v>
      </c>
      <c r="T13" s="84">
        <v>7.9</v>
      </c>
      <c r="U13" s="39"/>
      <c r="V13" s="85">
        <v>4</v>
      </c>
      <c r="W13" s="38"/>
      <c r="X13" s="10"/>
      <c r="Y13" s="86">
        <v>3</v>
      </c>
    </row>
    <row r="14" spans="1:26" ht="14.4" x14ac:dyDescent="0.3">
      <c r="A14" s="19" t="s">
        <v>52</v>
      </c>
      <c r="B14" s="20" t="s">
        <v>99</v>
      </c>
      <c r="C14" s="21">
        <v>8</v>
      </c>
      <c r="D14" s="21">
        <v>5.0999999999999996</v>
      </c>
      <c r="E14" s="21">
        <v>2.58</v>
      </c>
      <c r="F14" s="28">
        <f t="shared" si="0"/>
        <v>40.799999999999997</v>
      </c>
      <c r="G14" s="17">
        <f t="shared" si="2"/>
        <v>40.799999999999997</v>
      </c>
      <c r="H14" s="17"/>
      <c r="I14" s="4"/>
      <c r="J14" s="69"/>
      <c r="K14" s="10">
        <f t="shared" si="1"/>
        <v>40.799999999999997</v>
      </c>
      <c r="L14" s="4"/>
      <c r="M14" s="33"/>
      <c r="N14" s="33"/>
      <c r="O14" s="92">
        <v>2</v>
      </c>
      <c r="P14" s="13"/>
      <c r="Q14" s="70" t="s">
        <v>106</v>
      </c>
      <c r="R14" s="70" t="s">
        <v>112</v>
      </c>
      <c r="S14" s="4">
        <v>3</v>
      </c>
      <c r="T14" s="84">
        <v>8</v>
      </c>
      <c r="U14" s="39"/>
      <c r="V14" s="72" t="s">
        <v>116</v>
      </c>
      <c r="W14" s="38"/>
      <c r="X14" s="10"/>
      <c r="Y14" s="86">
        <v>3</v>
      </c>
    </row>
    <row r="15" spans="1:26" x14ac:dyDescent="0.25">
      <c r="A15" s="19" t="s">
        <v>52</v>
      </c>
      <c r="B15" s="20" t="s">
        <v>100</v>
      </c>
      <c r="C15" s="21">
        <v>7.3</v>
      </c>
      <c r="D15" s="21">
        <v>5</v>
      </c>
      <c r="E15" s="21">
        <v>2.7</v>
      </c>
      <c r="F15" s="28">
        <f t="shared" si="0"/>
        <v>36.5</v>
      </c>
      <c r="G15" s="17" t="s">
        <v>122</v>
      </c>
      <c r="H15" s="17"/>
      <c r="I15" s="4"/>
      <c r="J15" s="69"/>
      <c r="K15" s="10">
        <f t="shared" si="1"/>
        <v>36.5</v>
      </c>
      <c r="L15" s="4"/>
      <c r="M15" s="33"/>
      <c r="N15" s="33"/>
      <c r="O15" s="92">
        <v>0</v>
      </c>
      <c r="P15" s="13"/>
      <c r="Q15" s="70"/>
      <c r="R15" s="70"/>
      <c r="S15" s="4"/>
      <c r="T15" s="84">
        <v>5</v>
      </c>
      <c r="U15" s="39"/>
      <c r="V15" s="13">
        <v>10</v>
      </c>
      <c r="W15" s="38"/>
      <c r="X15" s="10"/>
    </row>
    <row r="16" spans="1:26" ht="14.4" x14ac:dyDescent="0.3">
      <c r="A16" s="19" t="s">
        <v>52</v>
      </c>
      <c r="B16" s="20" t="s">
        <v>55</v>
      </c>
      <c r="C16" s="21">
        <v>2.74</v>
      </c>
      <c r="D16" s="21">
        <v>3.64</v>
      </c>
      <c r="E16" s="21">
        <v>2.73</v>
      </c>
      <c r="F16" s="28">
        <f t="shared" si="0"/>
        <v>9.9736000000000011</v>
      </c>
      <c r="G16" s="17">
        <f t="shared" si="2"/>
        <v>9.9736000000000011</v>
      </c>
      <c r="H16" s="17"/>
      <c r="I16" s="4"/>
      <c r="J16" s="69"/>
      <c r="K16" s="10">
        <f t="shared" si="1"/>
        <v>9.9736000000000011</v>
      </c>
      <c r="L16" s="4"/>
      <c r="M16" s="33"/>
      <c r="N16" s="33"/>
      <c r="O16" s="92"/>
      <c r="P16" s="13"/>
      <c r="Q16" s="70"/>
      <c r="R16" s="70"/>
      <c r="S16" s="4"/>
      <c r="T16" s="84">
        <v>6.5</v>
      </c>
      <c r="U16" s="39"/>
      <c r="V16" s="13">
        <v>1</v>
      </c>
      <c r="W16" s="38"/>
      <c r="X16" s="10"/>
      <c r="Y16" s="86">
        <v>1</v>
      </c>
      <c r="Z16" s="17" t="s">
        <v>121</v>
      </c>
    </row>
    <row r="17" spans="1:30" x14ac:dyDescent="0.25">
      <c r="A17" s="19" t="s">
        <v>52</v>
      </c>
      <c r="B17" s="20" t="s">
        <v>56</v>
      </c>
      <c r="C17" s="21">
        <v>2.44</v>
      </c>
      <c r="D17" s="21">
        <v>2</v>
      </c>
      <c r="E17" s="21">
        <v>2.7</v>
      </c>
      <c r="F17" s="28">
        <f t="shared" si="0"/>
        <v>4.88</v>
      </c>
      <c r="G17" s="17">
        <f t="shared" si="2"/>
        <v>4.88</v>
      </c>
      <c r="H17" s="17"/>
      <c r="I17" s="4"/>
      <c r="J17" s="69"/>
      <c r="K17" s="10">
        <f t="shared" si="1"/>
        <v>4.88</v>
      </c>
      <c r="L17" s="4"/>
      <c r="M17" s="33"/>
      <c r="N17" s="33"/>
      <c r="O17" s="92">
        <v>1</v>
      </c>
      <c r="P17" s="13"/>
      <c r="Q17" s="70"/>
      <c r="R17" s="70"/>
      <c r="S17" s="4"/>
      <c r="T17" s="84">
        <v>5</v>
      </c>
      <c r="U17" s="39"/>
      <c r="V17" s="72" t="s">
        <v>117</v>
      </c>
      <c r="W17" s="39"/>
      <c r="X17" s="10"/>
    </row>
    <row r="18" spans="1:30" ht="14.4" x14ac:dyDescent="0.3">
      <c r="A18" s="19" t="s">
        <v>52</v>
      </c>
      <c r="B18" s="20" t="s">
        <v>57</v>
      </c>
      <c r="C18" s="21">
        <v>7.8570000000000002</v>
      </c>
      <c r="D18" s="21">
        <v>5.6150000000000002</v>
      </c>
      <c r="E18" s="21"/>
      <c r="F18" s="28">
        <f t="shared" si="0"/>
        <v>44.117055000000001</v>
      </c>
      <c r="G18" s="17">
        <f t="shared" si="2"/>
        <v>44.117055000000001</v>
      </c>
      <c r="H18" s="17"/>
      <c r="I18" s="4"/>
      <c r="J18" s="69"/>
      <c r="K18" s="10">
        <f t="shared" si="1"/>
        <v>44.117055000000001</v>
      </c>
      <c r="L18" s="4"/>
      <c r="M18" s="33"/>
      <c r="N18" s="33"/>
      <c r="O18" s="92">
        <v>1</v>
      </c>
      <c r="P18" s="13"/>
      <c r="Q18" s="82" t="s">
        <v>104</v>
      </c>
      <c r="R18" s="82"/>
      <c r="S18" s="4"/>
      <c r="T18" s="84">
        <v>20</v>
      </c>
      <c r="U18" s="39"/>
      <c r="V18" s="72" t="s">
        <v>118</v>
      </c>
      <c r="W18" s="38"/>
      <c r="X18" s="10"/>
      <c r="Y18" s="86">
        <v>0</v>
      </c>
    </row>
    <row r="19" spans="1:30" x14ac:dyDescent="0.25">
      <c r="A19" s="19" t="s">
        <v>52</v>
      </c>
      <c r="B19" s="20" t="s">
        <v>58</v>
      </c>
      <c r="C19" s="21">
        <v>3.76</v>
      </c>
      <c r="D19" s="21">
        <v>2.5</v>
      </c>
      <c r="E19" s="21">
        <v>2.65</v>
      </c>
      <c r="F19" s="28">
        <f t="shared" si="0"/>
        <v>9.3999999999999986</v>
      </c>
      <c r="G19" s="17">
        <f t="shared" si="2"/>
        <v>9.3999999999999986</v>
      </c>
      <c r="H19" s="17"/>
      <c r="I19" s="4"/>
      <c r="J19" s="69"/>
      <c r="K19" s="10">
        <f t="shared" si="1"/>
        <v>9.3999999999999986</v>
      </c>
      <c r="L19" s="4"/>
      <c r="M19" s="33"/>
      <c r="N19" s="33"/>
      <c r="O19" s="17"/>
      <c r="P19" s="13"/>
      <c r="Q19" s="84" t="s">
        <v>103</v>
      </c>
      <c r="R19" s="84"/>
      <c r="S19" s="4"/>
      <c r="T19" s="10"/>
      <c r="U19" s="39"/>
      <c r="V19" s="13"/>
      <c r="W19" s="38"/>
      <c r="X19" s="10"/>
    </row>
    <row r="20" spans="1:30" ht="14.4" x14ac:dyDescent="0.3">
      <c r="A20" s="19" t="s">
        <v>52</v>
      </c>
      <c r="B20" s="20" t="s">
        <v>101</v>
      </c>
      <c r="C20" s="21">
        <v>5.86</v>
      </c>
      <c r="D20" s="21">
        <v>7.85</v>
      </c>
      <c r="E20" s="21">
        <v>2.46</v>
      </c>
      <c r="F20" s="28">
        <f t="shared" si="0"/>
        <v>46.000999999999998</v>
      </c>
      <c r="G20" s="17">
        <f t="shared" si="2"/>
        <v>46.000999999999998</v>
      </c>
      <c r="H20" s="17"/>
      <c r="I20" s="4"/>
      <c r="J20" s="69"/>
      <c r="K20" s="10">
        <f t="shared" si="1"/>
        <v>46.000999999999998</v>
      </c>
      <c r="L20" s="4"/>
      <c r="M20" s="33"/>
      <c r="N20" s="33"/>
      <c r="O20" s="17"/>
      <c r="P20" s="13"/>
      <c r="Q20" s="10"/>
      <c r="R20" s="10"/>
      <c r="S20" s="4"/>
      <c r="T20" s="10"/>
      <c r="U20" s="39"/>
      <c r="V20" s="85">
        <v>4</v>
      </c>
      <c r="W20" s="38"/>
      <c r="X20" s="10"/>
      <c r="Y20" s="86">
        <v>2</v>
      </c>
    </row>
    <row r="21" spans="1:30" ht="14.4" x14ac:dyDescent="0.3">
      <c r="A21" s="19" t="s">
        <v>52</v>
      </c>
      <c r="B21" s="20" t="s">
        <v>102</v>
      </c>
      <c r="C21" s="21">
        <v>5.93</v>
      </c>
      <c r="D21" s="21">
        <v>2.83</v>
      </c>
      <c r="E21" s="21">
        <v>2.42</v>
      </c>
      <c r="F21" s="28">
        <f t="shared" si="0"/>
        <v>16.7819</v>
      </c>
      <c r="G21" s="17">
        <f t="shared" si="2"/>
        <v>16.7819</v>
      </c>
      <c r="H21" s="17"/>
      <c r="I21" s="4"/>
      <c r="J21" s="69"/>
      <c r="K21" s="10">
        <f t="shared" si="1"/>
        <v>16.7819</v>
      </c>
      <c r="L21" s="4"/>
      <c r="M21" s="33"/>
      <c r="N21" s="33"/>
      <c r="O21" s="17"/>
      <c r="P21" s="13"/>
      <c r="Q21" s="70"/>
      <c r="R21" s="70"/>
      <c r="S21" s="4"/>
      <c r="T21" s="10"/>
      <c r="U21" s="39"/>
      <c r="V21" s="85">
        <v>4</v>
      </c>
      <c r="W21" s="38"/>
      <c r="X21" s="10"/>
      <c r="Y21" s="86">
        <v>3</v>
      </c>
    </row>
    <row r="22" spans="1:30" x14ac:dyDescent="0.25">
      <c r="A22" s="19" t="s">
        <v>52</v>
      </c>
      <c r="B22" s="20" t="s">
        <v>59</v>
      </c>
      <c r="C22" s="21"/>
      <c r="D22" s="21"/>
      <c r="E22" s="21"/>
      <c r="F22" s="28">
        <f t="shared" si="0"/>
        <v>0</v>
      </c>
      <c r="G22" s="17"/>
      <c r="H22" s="17"/>
      <c r="I22" s="10">
        <f>F22-G22</f>
        <v>0</v>
      </c>
      <c r="J22" s="69"/>
      <c r="K22" s="10">
        <f t="shared" si="1"/>
        <v>0</v>
      </c>
      <c r="L22" s="4"/>
      <c r="M22" s="33"/>
      <c r="N22" s="33"/>
      <c r="O22" s="17"/>
      <c r="P22" s="13"/>
      <c r="Q22" s="6"/>
      <c r="R22" s="6"/>
      <c r="S22" s="4"/>
      <c r="T22" s="10"/>
      <c r="U22" s="39"/>
      <c r="V22" s="13"/>
      <c r="W22" s="38"/>
      <c r="X22" s="10"/>
    </row>
    <row r="23" spans="1:30" x14ac:dyDescent="0.25">
      <c r="A23" s="19" t="s">
        <v>52</v>
      </c>
      <c r="B23" s="20" t="s">
        <v>60</v>
      </c>
      <c r="C23" s="21"/>
      <c r="D23" s="21"/>
      <c r="E23" s="21"/>
      <c r="F23" s="28">
        <f t="shared" si="0"/>
        <v>0</v>
      </c>
      <c r="G23" s="17"/>
      <c r="H23" s="17"/>
      <c r="I23" s="12">
        <f>F23-G23</f>
        <v>0</v>
      </c>
      <c r="J23" s="69"/>
      <c r="K23" s="10">
        <f t="shared" si="1"/>
        <v>0</v>
      </c>
      <c r="L23" s="4"/>
      <c r="M23" s="33"/>
      <c r="N23" s="33"/>
      <c r="O23" s="17"/>
      <c r="P23" s="13"/>
      <c r="Q23" s="4"/>
      <c r="R23" s="4"/>
      <c r="S23" s="4"/>
      <c r="T23" s="10"/>
      <c r="U23" s="39"/>
      <c r="V23" s="13"/>
      <c r="W23" s="52"/>
      <c r="X23" s="10"/>
    </row>
    <row r="24" spans="1:30" x14ac:dyDescent="0.25">
      <c r="A24" s="19" t="s">
        <v>52</v>
      </c>
      <c r="B24" s="20" t="s">
        <v>61</v>
      </c>
      <c r="C24" s="21"/>
      <c r="D24" s="21"/>
      <c r="E24" s="21"/>
      <c r="F24" s="28">
        <f t="shared" si="0"/>
        <v>0</v>
      </c>
      <c r="G24" s="72">
        <f>F24</f>
        <v>0</v>
      </c>
      <c r="H24" s="33"/>
      <c r="L24" s="12">
        <f>G24</f>
        <v>0</v>
      </c>
      <c r="M24" s="37"/>
      <c r="N24" s="37"/>
      <c r="S24" s="4"/>
      <c r="T24" s="10"/>
      <c r="U24" s="39"/>
      <c r="V24" s="13"/>
      <c r="W24" s="52"/>
      <c r="X24" s="10"/>
    </row>
    <row r="25" spans="1:30" x14ac:dyDescent="0.25">
      <c r="A25" s="19" t="s">
        <v>52</v>
      </c>
      <c r="B25" s="20" t="s">
        <v>62</v>
      </c>
      <c r="C25" s="21"/>
      <c r="D25" s="21"/>
      <c r="E25" s="21"/>
      <c r="F25" s="28">
        <f t="shared" si="0"/>
        <v>0</v>
      </c>
      <c r="G25" s="72">
        <f>F25</f>
        <v>0</v>
      </c>
      <c r="H25" s="33"/>
      <c r="L25" s="71">
        <f>G25</f>
        <v>0</v>
      </c>
      <c r="M25" s="37"/>
      <c r="N25" s="37"/>
      <c r="Q25" s="73"/>
      <c r="R25" s="73"/>
      <c r="S25" s="4"/>
      <c r="T25" s="10"/>
      <c r="U25" s="39"/>
      <c r="V25" s="13"/>
      <c r="W25" s="52"/>
      <c r="X25" s="10"/>
    </row>
    <row r="26" spans="1:30" s="45" customFormat="1" x14ac:dyDescent="0.25">
      <c r="A26" s="42" t="s">
        <v>52</v>
      </c>
      <c r="B26" s="20" t="s">
        <v>63</v>
      </c>
      <c r="C26" s="43"/>
      <c r="D26" s="43"/>
      <c r="E26" s="43"/>
      <c r="F26" s="44">
        <f t="shared" si="0"/>
        <v>0</v>
      </c>
      <c r="G26" s="10"/>
      <c r="H26" s="10">
        <f>C26*D26</f>
        <v>0</v>
      </c>
      <c r="I26" s="12"/>
      <c r="J26" s="50"/>
      <c r="K26" s="12"/>
      <c r="L26" s="12"/>
      <c r="M26" s="37"/>
      <c r="N26" s="37"/>
      <c r="O26" s="12"/>
      <c r="P26" s="5"/>
      <c r="Q26" s="1"/>
      <c r="R26" s="1"/>
      <c r="S26" s="4"/>
      <c r="T26" s="10"/>
      <c r="U26" s="39"/>
      <c r="V26" s="13"/>
      <c r="W26" s="52"/>
      <c r="X26" s="10"/>
      <c r="Y26" s="4"/>
      <c r="Z26" s="4"/>
      <c r="AA26" s="4"/>
      <c r="AB26" s="4"/>
      <c r="AC26" s="4"/>
      <c r="AD26" s="4"/>
    </row>
    <row r="27" spans="1:30" x14ac:dyDescent="0.25">
      <c r="A27" s="19" t="s">
        <v>52</v>
      </c>
      <c r="B27" s="20" t="s">
        <v>64</v>
      </c>
      <c r="C27" s="21"/>
      <c r="D27" s="21"/>
      <c r="E27" s="21"/>
      <c r="F27" s="28">
        <f t="shared" si="0"/>
        <v>0</v>
      </c>
      <c r="G27" s="10"/>
      <c r="H27" s="37"/>
      <c r="M27" s="71">
        <f>F27</f>
        <v>0</v>
      </c>
      <c r="N27" s="37"/>
      <c r="S27" s="4"/>
      <c r="T27" s="10"/>
      <c r="U27" s="39"/>
      <c r="V27" s="13"/>
      <c r="W27" s="52"/>
      <c r="X27" s="10"/>
    </row>
    <row r="28" spans="1:30" x14ac:dyDescent="0.25">
      <c r="A28" s="19" t="s">
        <v>52</v>
      </c>
      <c r="B28" s="20" t="s">
        <v>65</v>
      </c>
      <c r="C28" s="21"/>
      <c r="D28" s="21"/>
      <c r="E28" s="21"/>
      <c r="F28" s="28">
        <f t="shared" si="0"/>
        <v>0</v>
      </c>
      <c r="G28" s="10"/>
      <c r="H28" s="33"/>
      <c r="M28" s="71">
        <f>G28</f>
        <v>0</v>
      </c>
      <c r="N28" s="37"/>
      <c r="S28" s="4"/>
      <c r="T28" s="10"/>
      <c r="U28" s="39"/>
      <c r="V28" s="13"/>
      <c r="W28" s="52"/>
      <c r="X28" s="10"/>
    </row>
    <row r="29" spans="1:30" x14ac:dyDescent="0.25">
      <c r="A29" s="19" t="s">
        <v>52</v>
      </c>
      <c r="B29" s="88" t="s">
        <v>66</v>
      </c>
      <c r="C29" s="21">
        <v>2.6</v>
      </c>
      <c r="D29" s="21">
        <v>2.3199999999999998</v>
      </c>
      <c r="E29" s="21"/>
      <c r="F29" s="28">
        <f t="shared" si="0"/>
        <v>6.032</v>
      </c>
      <c r="G29" s="10">
        <f>F29</f>
        <v>6.032</v>
      </c>
      <c r="H29" s="17"/>
      <c r="K29" s="12">
        <f>G29</f>
        <v>6.032</v>
      </c>
      <c r="M29" s="37"/>
      <c r="N29" s="37"/>
      <c r="Q29" s="73"/>
      <c r="R29" s="73"/>
      <c r="S29" s="4"/>
      <c r="T29" s="10"/>
      <c r="U29" s="39"/>
      <c r="W29" s="52"/>
      <c r="X29" s="10"/>
    </row>
    <row r="30" spans="1:30" x14ac:dyDescent="0.25">
      <c r="A30" s="19" t="s">
        <v>52</v>
      </c>
      <c r="B30" s="88" t="s">
        <v>67</v>
      </c>
      <c r="C30" s="21">
        <v>7.52</v>
      </c>
      <c r="D30" s="21">
        <v>5.47</v>
      </c>
      <c r="E30" s="21"/>
      <c r="F30" s="28">
        <f t="shared" si="0"/>
        <v>41.134399999999992</v>
      </c>
      <c r="G30" s="10">
        <f>F30</f>
        <v>41.134399999999992</v>
      </c>
      <c r="H30" s="17"/>
      <c r="K30" s="12">
        <f>G30</f>
        <v>41.134399999999992</v>
      </c>
      <c r="M30" s="37"/>
      <c r="N30" s="37"/>
      <c r="S30" s="4"/>
      <c r="T30" s="10"/>
      <c r="U30" s="39"/>
      <c r="W30" s="52"/>
      <c r="X30" s="10"/>
    </row>
    <row r="31" spans="1:30" x14ac:dyDescent="0.25">
      <c r="A31" s="19" t="s">
        <v>52</v>
      </c>
      <c r="B31" s="20" t="s">
        <v>68</v>
      </c>
      <c r="C31" s="21">
        <v>5.19</v>
      </c>
      <c r="D31" s="21">
        <v>2.2200000000000002</v>
      </c>
      <c r="E31" s="21"/>
      <c r="F31" s="28">
        <f t="shared" si="0"/>
        <v>11.521800000000002</v>
      </c>
      <c r="G31" s="10"/>
      <c r="H31" s="70">
        <f t="shared" ref="H31" si="3">F31</f>
        <v>11.521800000000002</v>
      </c>
      <c r="K31" s="12">
        <f>F31</f>
        <v>11.521800000000002</v>
      </c>
      <c r="M31" s="37"/>
      <c r="N31" s="37"/>
      <c r="Q31" s="73"/>
      <c r="R31" s="73"/>
      <c r="T31" s="10"/>
      <c r="U31" s="39"/>
      <c r="W31" s="52"/>
      <c r="X31" s="10"/>
    </row>
    <row r="32" spans="1:30" s="57" customFormat="1" x14ac:dyDescent="0.25">
      <c r="A32" s="53" t="s">
        <v>69</v>
      </c>
      <c r="B32" s="54" t="s">
        <v>70</v>
      </c>
      <c r="C32" s="55"/>
      <c r="D32" s="55"/>
      <c r="E32" s="55"/>
      <c r="F32" s="56">
        <f t="shared" si="0"/>
        <v>0</v>
      </c>
      <c r="G32" s="74"/>
      <c r="H32" s="75"/>
      <c r="I32" s="76"/>
      <c r="J32" s="77"/>
      <c r="K32" s="76"/>
      <c r="L32" s="76"/>
      <c r="M32" s="76">
        <f t="shared" ref="M32:M37" si="4">F32</f>
        <v>0</v>
      </c>
      <c r="N32" s="78"/>
      <c r="O32" s="93">
        <v>2</v>
      </c>
      <c r="P32" s="79"/>
      <c r="Q32" s="90"/>
      <c r="R32" s="90"/>
      <c r="S32" s="80"/>
      <c r="T32" s="74"/>
      <c r="U32" s="81"/>
      <c r="V32" s="39">
        <v>3</v>
      </c>
      <c r="W32" s="74">
        <v>3.02</v>
      </c>
      <c r="Y32" s="57">
        <v>1</v>
      </c>
    </row>
    <row r="33" spans="1:25" x14ac:dyDescent="0.25">
      <c r="A33" s="19" t="s">
        <v>69</v>
      </c>
      <c r="B33" s="54" t="s">
        <v>71</v>
      </c>
      <c r="C33" s="21">
        <v>10.56</v>
      </c>
      <c r="D33" s="87">
        <v>7.97</v>
      </c>
      <c r="E33" s="87"/>
      <c r="F33" s="28">
        <f t="shared" si="0"/>
        <v>84.163200000000003</v>
      </c>
      <c r="G33" s="70">
        <f>F33</f>
        <v>84.163200000000003</v>
      </c>
      <c r="H33" s="70"/>
      <c r="M33" s="12">
        <f t="shared" si="4"/>
        <v>84.163200000000003</v>
      </c>
      <c r="N33" s="37"/>
      <c r="O33" s="92">
        <v>2</v>
      </c>
      <c r="Q33" s="73"/>
      <c r="R33" s="73"/>
      <c r="S33" s="4"/>
      <c r="T33" s="10"/>
      <c r="U33" s="39"/>
      <c r="V33" s="39">
        <v>3</v>
      </c>
      <c r="W33" s="52"/>
      <c r="X33" s="10"/>
      <c r="Y33" s="4">
        <v>1</v>
      </c>
    </row>
    <row r="34" spans="1:25" x14ac:dyDescent="0.25">
      <c r="A34" s="19" t="s">
        <v>69</v>
      </c>
      <c r="B34" s="54" t="s">
        <v>72</v>
      </c>
      <c r="C34" s="21">
        <v>8.1300000000000008</v>
      </c>
      <c r="D34" s="21">
        <v>7.92</v>
      </c>
      <c r="E34" s="21"/>
      <c r="F34" s="28">
        <f t="shared" si="0"/>
        <v>64.389600000000002</v>
      </c>
      <c r="G34" s="70">
        <f>F34</f>
        <v>64.389600000000002</v>
      </c>
      <c r="H34" s="70"/>
      <c r="M34" s="12">
        <f t="shared" si="4"/>
        <v>64.389600000000002</v>
      </c>
      <c r="N34" s="37"/>
      <c r="O34" s="92">
        <v>2</v>
      </c>
      <c r="Q34" s="2"/>
      <c r="R34" s="2"/>
      <c r="S34" s="4"/>
      <c r="T34" s="10"/>
      <c r="U34" s="39"/>
      <c r="V34" s="39">
        <v>3</v>
      </c>
      <c r="W34" s="39"/>
      <c r="X34" s="10"/>
      <c r="Y34" s="4">
        <v>1</v>
      </c>
    </row>
    <row r="35" spans="1:25" x14ac:dyDescent="0.25">
      <c r="A35" s="19" t="s">
        <v>69</v>
      </c>
      <c r="B35" s="54" t="s">
        <v>73</v>
      </c>
      <c r="C35" s="21">
        <v>5.17</v>
      </c>
      <c r="D35" s="21">
        <v>2.2200000000000002</v>
      </c>
      <c r="E35" s="21"/>
      <c r="F35" s="28">
        <f t="shared" si="0"/>
        <v>11.477400000000001</v>
      </c>
      <c r="G35" s="70">
        <f t="shared" ref="G35:G44" si="5">F35</f>
        <v>11.477400000000001</v>
      </c>
      <c r="H35" s="70"/>
      <c r="M35" s="12">
        <f t="shared" si="4"/>
        <v>11.477400000000001</v>
      </c>
      <c r="N35" s="37"/>
      <c r="O35" s="92">
        <v>2</v>
      </c>
      <c r="Q35" s="2"/>
      <c r="R35" s="2"/>
      <c r="S35" s="4"/>
      <c r="T35" s="10"/>
      <c r="U35" s="39"/>
      <c r="V35" s="39"/>
      <c r="W35" s="52"/>
      <c r="X35" s="10"/>
    </row>
    <row r="36" spans="1:25" x14ac:dyDescent="0.25">
      <c r="A36" s="19" t="s">
        <v>69</v>
      </c>
      <c r="B36" s="54" t="s">
        <v>74</v>
      </c>
      <c r="C36" s="21">
        <v>8.11</v>
      </c>
      <c r="D36" s="21">
        <v>8</v>
      </c>
      <c r="E36" s="21"/>
      <c r="F36" s="28">
        <f t="shared" si="0"/>
        <v>64.88</v>
      </c>
      <c r="G36" s="70">
        <f t="shared" si="5"/>
        <v>64.88</v>
      </c>
      <c r="H36" s="70"/>
      <c r="I36" s="71"/>
      <c r="J36" s="51"/>
      <c r="K36" s="71"/>
      <c r="L36" s="71"/>
      <c r="M36" s="12">
        <f t="shared" si="4"/>
        <v>64.88</v>
      </c>
      <c r="N36" s="37"/>
      <c r="O36" s="92">
        <v>2</v>
      </c>
      <c r="P36" s="18"/>
      <c r="Q36" s="73"/>
      <c r="R36" s="73"/>
      <c r="S36" s="4"/>
      <c r="T36" s="10"/>
      <c r="U36" s="39"/>
      <c r="V36" s="39"/>
      <c r="W36" s="52"/>
      <c r="X36" s="10"/>
    </row>
    <row r="37" spans="1:25" ht="15" customHeight="1" x14ac:dyDescent="0.25">
      <c r="A37" s="19" t="s">
        <v>69</v>
      </c>
      <c r="B37" s="54" t="s">
        <v>75</v>
      </c>
      <c r="C37" s="21">
        <v>7.26</v>
      </c>
      <c r="D37" s="21">
        <v>7.98</v>
      </c>
      <c r="E37" s="21"/>
      <c r="F37" s="28">
        <f t="shared" si="0"/>
        <v>57.934800000000003</v>
      </c>
      <c r="G37" s="70">
        <f t="shared" si="5"/>
        <v>57.934800000000003</v>
      </c>
      <c r="H37" s="70"/>
      <c r="I37" s="71"/>
      <c r="J37" s="51"/>
      <c r="K37" s="71"/>
      <c r="L37" s="71"/>
      <c r="M37" s="12">
        <f t="shared" si="4"/>
        <v>57.934800000000003</v>
      </c>
      <c r="N37" s="37"/>
      <c r="O37" s="92">
        <v>2</v>
      </c>
      <c r="P37" s="7"/>
      <c r="Q37" s="8"/>
      <c r="R37" s="8"/>
      <c r="S37" s="4"/>
      <c r="T37" s="10"/>
      <c r="U37" s="39"/>
      <c r="V37" s="39"/>
      <c r="W37" s="52"/>
      <c r="X37" s="10"/>
    </row>
    <row r="38" spans="1:25" x14ac:dyDescent="0.25">
      <c r="A38" s="19" t="s">
        <v>69</v>
      </c>
      <c r="B38" s="54" t="s">
        <v>76</v>
      </c>
      <c r="C38" s="21">
        <v>7.83</v>
      </c>
      <c r="D38" s="21">
        <v>8.48</v>
      </c>
      <c r="E38" s="21"/>
      <c r="F38" s="28">
        <f t="shared" si="0"/>
        <v>66.398400000000009</v>
      </c>
      <c r="G38" s="70">
        <f t="shared" si="5"/>
        <v>66.398400000000009</v>
      </c>
      <c r="H38" s="17"/>
      <c r="M38" s="12">
        <f>F38</f>
        <v>66.398400000000009</v>
      </c>
      <c r="N38" s="37"/>
      <c r="O38" s="92">
        <v>1</v>
      </c>
      <c r="S38" s="4"/>
      <c r="T38" s="10"/>
      <c r="U38" s="39"/>
      <c r="V38" s="39"/>
      <c r="W38" s="52"/>
      <c r="X38" s="10"/>
    </row>
    <row r="39" spans="1:25" x14ac:dyDescent="0.25">
      <c r="A39" s="19" t="s">
        <v>69</v>
      </c>
      <c r="B39" s="54" t="s">
        <v>77</v>
      </c>
      <c r="C39" s="21">
        <v>7.85</v>
      </c>
      <c r="D39" s="21">
        <v>8.4700000000000006</v>
      </c>
      <c r="E39" s="21"/>
      <c r="F39" s="28">
        <f t="shared" si="0"/>
        <v>66.489500000000007</v>
      </c>
      <c r="G39" s="70">
        <f t="shared" si="5"/>
        <v>66.489500000000007</v>
      </c>
      <c r="H39" s="70"/>
      <c r="M39" s="12">
        <f t="shared" ref="M39:M47" si="6">F39</f>
        <v>66.489500000000007</v>
      </c>
      <c r="N39" s="37"/>
      <c r="Q39" s="73"/>
      <c r="R39" s="73"/>
      <c r="S39" s="4"/>
      <c r="T39" s="10"/>
      <c r="U39" s="39"/>
      <c r="V39" s="39"/>
      <c r="X39" s="70"/>
    </row>
    <row r="40" spans="1:25" x14ac:dyDescent="0.25">
      <c r="A40" s="19" t="s">
        <v>69</v>
      </c>
      <c r="B40" s="54" t="s">
        <v>78</v>
      </c>
      <c r="C40" s="21">
        <v>7.82</v>
      </c>
      <c r="D40" s="21">
        <v>8.48</v>
      </c>
      <c r="E40" s="21"/>
      <c r="F40" s="28">
        <f t="shared" si="0"/>
        <v>66.313600000000008</v>
      </c>
      <c r="G40" s="70">
        <f t="shared" si="5"/>
        <v>66.313600000000008</v>
      </c>
      <c r="H40" s="70"/>
      <c r="M40" s="12">
        <f t="shared" si="6"/>
        <v>66.313600000000008</v>
      </c>
      <c r="N40" s="37"/>
      <c r="Q40" s="73"/>
      <c r="R40" s="73"/>
      <c r="S40" s="4"/>
      <c r="T40" s="10"/>
      <c r="U40" s="39"/>
      <c r="V40" s="39"/>
      <c r="W40" s="52"/>
      <c r="X40" s="10"/>
    </row>
    <row r="41" spans="1:25" x14ac:dyDescent="0.25">
      <c r="A41" s="19" t="s">
        <v>69</v>
      </c>
      <c r="B41" s="54" t="s">
        <v>79</v>
      </c>
      <c r="C41" s="21"/>
      <c r="D41" s="21"/>
      <c r="E41" s="21"/>
      <c r="F41" s="28">
        <f t="shared" si="0"/>
        <v>0</v>
      </c>
      <c r="G41" s="70">
        <f t="shared" si="5"/>
        <v>0</v>
      </c>
      <c r="H41" s="70"/>
      <c r="M41" s="12">
        <f t="shared" si="6"/>
        <v>0</v>
      </c>
      <c r="N41" s="37"/>
      <c r="Q41" s="73"/>
      <c r="R41" s="73"/>
      <c r="S41" s="4"/>
      <c r="T41" s="10"/>
      <c r="U41" s="39"/>
      <c r="V41" s="39"/>
      <c r="W41" s="52"/>
      <c r="X41" s="10"/>
    </row>
    <row r="42" spans="1:25" x14ac:dyDescent="0.25">
      <c r="A42" s="19" t="s">
        <v>69</v>
      </c>
      <c r="B42" s="54" t="s">
        <v>80</v>
      </c>
      <c r="C42" s="21"/>
      <c r="D42" s="21"/>
      <c r="E42" s="21"/>
      <c r="F42" s="28">
        <f t="shared" si="0"/>
        <v>0</v>
      </c>
      <c r="G42" s="70">
        <f t="shared" si="5"/>
        <v>0</v>
      </c>
      <c r="H42" s="70"/>
      <c r="M42" s="12">
        <f t="shared" si="6"/>
        <v>0</v>
      </c>
      <c r="N42" s="37"/>
      <c r="Q42" s="73"/>
      <c r="R42" s="73"/>
      <c r="S42" s="4"/>
      <c r="T42" s="10"/>
      <c r="U42" s="39"/>
      <c r="V42" s="39"/>
      <c r="W42" s="52"/>
      <c r="X42" s="10"/>
    </row>
    <row r="43" spans="1:25" x14ac:dyDescent="0.25">
      <c r="A43" s="19" t="s">
        <v>69</v>
      </c>
      <c r="B43" s="54" t="s">
        <v>81</v>
      </c>
      <c r="C43" s="21"/>
      <c r="D43" s="21"/>
      <c r="E43" s="21"/>
      <c r="F43" s="28">
        <f t="shared" si="0"/>
        <v>0</v>
      </c>
      <c r="G43" s="70">
        <f t="shared" si="5"/>
        <v>0</v>
      </c>
      <c r="H43" s="70"/>
      <c r="M43" s="12">
        <f t="shared" si="6"/>
        <v>0</v>
      </c>
      <c r="N43" s="37"/>
      <c r="S43" s="4"/>
      <c r="T43" s="10"/>
      <c r="U43" s="39"/>
      <c r="V43" s="39"/>
      <c r="W43" s="52"/>
      <c r="X43" s="10"/>
    </row>
    <row r="44" spans="1:25" x14ac:dyDescent="0.25">
      <c r="A44" s="19" t="s">
        <v>69</v>
      </c>
      <c r="B44" s="54" t="s">
        <v>82</v>
      </c>
      <c r="C44" s="21"/>
      <c r="D44" s="21"/>
      <c r="E44" s="21"/>
      <c r="F44" s="28">
        <f t="shared" si="0"/>
        <v>0</v>
      </c>
      <c r="G44" s="70">
        <f t="shared" si="5"/>
        <v>0</v>
      </c>
      <c r="H44" s="70"/>
      <c r="M44" s="12">
        <f t="shared" si="6"/>
        <v>0</v>
      </c>
      <c r="N44" s="37"/>
      <c r="S44" s="4"/>
      <c r="T44" s="10"/>
      <c r="U44" s="39"/>
      <c r="V44" s="39"/>
      <c r="W44" s="52"/>
      <c r="X44" s="10"/>
    </row>
    <row r="45" spans="1:25" x14ac:dyDescent="0.25">
      <c r="A45" s="19" t="s">
        <v>69</v>
      </c>
      <c r="B45" s="54" t="s">
        <v>83</v>
      </c>
      <c r="C45" s="21"/>
      <c r="D45" s="21"/>
      <c r="E45" s="21"/>
      <c r="F45" s="28">
        <f t="shared" si="0"/>
        <v>0</v>
      </c>
      <c r="G45" s="10">
        <f t="shared" ref="G45:G52" si="7">F45</f>
        <v>0</v>
      </c>
      <c r="H45" s="17"/>
      <c r="M45" s="12">
        <f t="shared" si="6"/>
        <v>0</v>
      </c>
      <c r="N45" s="37"/>
      <c r="Q45" s="73"/>
      <c r="R45" s="73"/>
      <c r="S45" s="4"/>
      <c r="T45" s="10"/>
      <c r="U45" s="39"/>
      <c r="V45" s="39"/>
      <c r="W45" s="52"/>
      <c r="X45" s="10"/>
    </row>
    <row r="46" spans="1:25" x14ac:dyDescent="0.25">
      <c r="A46" s="19" t="s">
        <v>69</v>
      </c>
      <c r="B46" s="54" t="s">
        <v>84</v>
      </c>
      <c r="C46" s="21"/>
      <c r="D46" s="21"/>
      <c r="E46" s="21"/>
      <c r="F46" s="28">
        <f t="shared" si="0"/>
        <v>0</v>
      </c>
      <c r="G46" s="10">
        <f t="shared" si="7"/>
        <v>0</v>
      </c>
      <c r="H46" s="17"/>
      <c r="M46" s="12">
        <f t="shared" si="6"/>
        <v>0</v>
      </c>
      <c r="N46" s="37"/>
      <c r="S46" s="4"/>
      <c r="T46" s="10"/>
      <c r="U46" s="39"/>
      <c r="V46" s="39"/>
      <c r="W46" s="52"/>
      <c r="X46" s="10"/>
    </row>
    <row r="47" spans="1:25" x14ac:dyDescent="0.25">
      <c r="A47" s="19" t="s">
        <v>69</v>
      </c>
      <c r="B47" s="54" t="s">
        <v>85</v>
      </c>
      <c r="C47" s="21"/>
      <c r="D47" s="21"/>
      <c r="E47" s="21"/>
      <c r="F47" s="28">
        <f t="shared" si="0"/>
        <v>0</v>
      </c>
      <c r="G47" s="10">
        <f t="shared" si="7"/>
        <v>0</v>
      </c>
      <c r="H47" s="17"/>
      <c r="I47" s="71"/>
      <c r="J47" s="51"/>
      <c r="K47" s="71"/>
      <c r="L47" s="71"/>
      <c r="M47" s="12">
        <f t="shared" si="6"/>
        <v>0</v>
      </c>
      <c r="N47" s="37"/>
      <c r="S47" s="4"/>
      <c r="T47" s="10"/>
      <c r="U47" s="39"/>
      <c r="V47" s="39"/>
      <c r="W47" s="52"/>
      <c r="X47" s="10"/>
    </row>
    <row r="48" spans="1:25" x14ac:dyDescent="0.25">
      <c r="A48" s="19" t="s">
        <v>69</v>
      </c>
      <c r="B48" s="54" t="s">
        <v>86</v>
      </c>
      <c r="C48" s="21"/>
      <c r="D48" s="21"/>
      <c r="E48" s="21"/>
      <c r="F48" s="28">
        <f t="shared" si="0"/>
        <v>0</v>
      </c>
      <c r="G48" s="10">
        <f t="shared" si="7"/>
        <v>0</v>
      </c>
      <c r="H48" s="17"/>
      <c r="I48" s="71"/>
      <c r="J48" s="51"/>
      <c r="K48" s="71"/>
      <c r="L48" s="71"/>
      <c r="M48" s="37"/>
      <c r="N48" s="37"/>
      <c r="S48" s="4"/>
      <c r="T48" s="10"/>
      <c r="U48" s="39"/>
      <c r="V48" s="39"/>
      <c r="W48" s="52"/>
      <c r="X48" s="10"/>
    </row>
    <row r="49" spans="1:24" x14ac:dyDescent="0.25">
      <c r="A49" s="19" t="s">
        <v>69</v>
      </c>
      <c r="B49" s="20"/>
      <c r="C49" s="21"/>
      <c r="D49" s="21"/>
      <c r="E49" s="21"/>
      <c r="F49" s="28">
        <f t="shared" si="0"/>
        <v>0</v>
      </c>
      <c r="G49" s="10">
        <f t="shared" si="7"/>
        <v>0</v>
      </c>
      <c r="H49" s="17"/>
      <c r="I49" s="71"/>
      <c r="J49" s="51"/>
      <c r="K49" s="71"/>
      <c r="L49" s="71"/>
      <c r="M49" s="37"/>
      <c r="N49" s="37"/>
      <c r="Q49" s="73"/>
      <c r="R49" s="73"/>
      <c r="S49" s="4"/>
      <c r="T49" s="10"/>
      <c r="U49" s="39"/>
      <c r="V49" s="39"/>
      <c r="W49" s="52"/>
      <c r="X49" s="10"/>
    </row>
    <row r="50" spans="1:24" x14ac:dyDescent="0.25">
      <c r="A50" s="19" t="s">
        <v>69</v>
      </c>
      <c r="B50" s="20"/>
      <c r="C50" s="21"/>
      <c r="D50" s="21"/>
      <c r="E50" s="21"/>
      <c r="F50" s="28">
        <f t="shared" si="0"/>
        <v>0</v>
      </c>
      <c r="G50" s="10">
        <f t="shared" si="7"/>
        <v>0</v>
      </c>
      <c r="H50" s="17"/>
      <c r="M50" s="37"/>
      <c r="N50" s="37"/>
      <c r="S50" s="4"/>
      <c r="T50" s="10"/>
      <c r="U50" s="39"/>
      <c r="V50" s="39"/>
      <c r="W50" s="52"/>
      <c r="X50" s="10"/>
    </row>
    <row r="51" spans="1:24" x14ac:dyDescent="0.25">
      <c r="A51" s="19" t="s">
        <v>69</v>
      </c>
      <c r="B51" s="20"/>
      <c r="C51" s="21"/>
      <c r="D51" s="21"/>
      <c r="E51" s="21"/>
      <c r="F51" s="28">
        <f t="shared" si="0"/>
        <v>0</v>
      </c>
      <c r="G51" s="10">
        <f t="shared" si="7"/>
        <v>0</v>
      </c>
      <c r="H51" s="17"/>
      <c r="M51" s="37"/>
      <c r="N51" s="37"/>
      <c r="S51" s="4"/>
      <c r="T51" s="10"/>
      <c r="U51" s="39"/>
      <c r="V51" s="39"/>
      <c r="W51" s="52"/>
      <c r="X51" s="10"/>
    </row>
    <row r="52" spans="1:24" x14ac:dyDescent="0.25">
      <c r="A52" s="19" t="s">
        <v>69</v>
      </c>
      <c r="B52" s="20"/>
      <c r="C52" s="21"/>
      <c r="D52" s="21"/>
      <c r="E52" s="21"/>
      <c r="F52" s="28">
        <f t="shared" si="0"/>
        <v>0</v>
      </c>
      <c r="G52" s="10">
        <f t="shared" si="7"/>
        <v>0</v>
      </c>
      <c r="H52" s="17"/>
      <c r="M52" s="37"/>
      <c r="N52" s="37"/>
      <c r="S52" s="4"/>
      <c r="T52" s="10"/>
      <c r="U52" s="39"/>
      <c r="V52" s="39"/>
      <c r="W52" s="52"/>
      <c r="X52" s="10"/>
    </row>
    <row r="53" spans="1:24" x14ac:dyDescent="0.25">
      <c r="A53" s="19"/>
      <c r="B53" s="19"/>
      <c r="C53" s="21"/>
      <c r="D53" s="21"/>
      <c r="E53" s="21"/>
      <c r="F53" s="10"/>
      <c r="G53" s="10"/>
      <c r="H53" s="17"/>
      <c r="K53" s="37"/>
      <c r="N53" s="37"/>
      <c r="Q53" s="58"/>
      <c r="R53" s="58"/>
      <c r="S53" s="4"/>
      <c r="T53" s="10"/>
      <c r="U53" s="39"/>
      <c r="V53" s="2"/>
      <c r="W53" s="52"/>
      <c r="X53" s="10"/>
    </row>
    <row r="54" spans="1:24" x14ac:dyDescent="0.25">
      <c r="A54" s="19" t="s">
        <v>87</v>
      </c>
      <c r="B54" s="19" t="s">
        <v>88</v>
      </c>
      <c r="C54" s="21"/>
      <c r="D54" s="21"/>
      <c r="E54" s="21"/>
      <c r="F54" s="10">
        <f>6*(C54*D54)</f>
        <v>0</v>
      </c>
      <c r="G54" s="10"/>
      <c r="H54" s="17"/>
      <c r="K54" s="37"/>
      <c r="M54" s="12">
        <f>F54</f>
        <v>0</v>
      </c>
      <c r="N54" s="37"/>
      <c r="Q54" s="58"/>
      <c r="R54" s="58"/>
      <c r="S54" s="4"/>
      <c r="T54" s="10"/>
      <c r="U54" s="39"/>
      <c r="V54" s="2"/>
      <c r="W54" s="52"/>
      <c r="X54" s="10"/>
    </row>
    <row r="55" spans="1:24" x14ac:dyDescent="0.25">
      <c r="A55" s="19"/>
      <c r="B55" s="19" t="s">
        <v>89</v>
      </c>
      <c r="C55" s="21"/>
      <c r="D55" s="21"/>
      <c r="E55" s="21"/>
      <c r="F55" s="10">
        <f>(D55*C55)*51</f>
        <v>0</v>
      </c>
      <c r="G55" s="10"/>
      <c r="H55" s="17"/>
      <c r="K55" s="37"/>
      <c r="M55" s="12">
        <f>F55</f>
        <v>0</v>
      </c>
      <c r="N55" s="37"/>
      <c r="Q55" s="58"/>
      <c r="R55" s="58"/>
      <c r="S55" s="4"/>
      <c r="T55" s="10"/>
      <c r="U55" s="39"/>
      <c r="V55" s="2"/>
      <c r="W55" s="52"/>
      <c r="X55" s="10"/>
    </row>
    <row r="56" spans="1:24" x14ac:dyDescent="0.25">
      <c r="A56" s="19"/>
      <c r="B56" s="19"/>
      <c r="C56" s="21"/>
      <c r="D56" s="21"/>
      <c r="E56" s="21"/>
      <c r="F56" s="10"/>
      <c r="G56" s="10"/>
      <c r="H56" s="17"/>
      <c r="K56" s="37"/>
      <c r="N56" s="37"/>
      <c r="Q56" s="58"/>
      <c r="R56" s="58"/>
      <c r="S56" s="4"/>
      <c r="T56" s="10"/>
      <c r="U56" s="39"/>
      <c r="V56" s="2"/>
      <c r="W56" s="52"/>
      <c r="X56" s="10"/>
    </row>
    <row r="57" spans="1:24" x14ac:dyDescent="0.25">
      <c r="A57" s="19"/>
      <c r="B57" s="19"/>
      <c r="C57" s="21"/>
      <c r="D57" s="21"/>
      <c r="E57" s="21"/>
      <c r="F57" s="10"/>
      <c r="G57" s="10"/>
      <c r="H57" s="17"/>
      <c r="K57" s="37"/>
      <c r="N57" s="37"/>
      <c r="Q57" s="58"/>
      <c r="R57" s="58"/>
      <c r="S57" s="4"/>
      <c r="T57" s="10"/>
      <c r="U57" s="39"/>
      <c r="V57" s="2"/>
      <c r="W57" s="52"/>
      <c r="X57" s="10"/>
    </row>
    <row r="58" spans="1:24" x14ac:dyDescent="0.25">
      <c r="Q58" s="2"/>
      <c r="R58" s="2"/>
      <c r="S58" s="4"/>
      <c r="T58" s="10"/>
      <c r="U58" s="12"/>
      <c r="V58" s="2"/>
      <c r="W58" s="52"/>
      <c r="X58" s="10"/>
    </row>
    <row r="59" spans="1:24" x14ac:dyDescent="0.25">
      <c r="A59" s="4"/>
      <c r="C59" s="17" t="s">
        <v>90</v>
      </c>
      <c r="D59" s="34" t="s">
        <v>91</v>
      </c>
      <c r="E59" s="34"/>
      <c r="S59" s="4"/>
      <c r="U59" s="12"/>
      <c r="W59" s="52"/>
    </row>
    <row r="60" spans="1:24" x14ac:dyDescent="0.25">
      <c r="A60" s="17" t="s">
        <v>92</v>
      </c>
      <c r="C60" s="4">
        <f>(1.205)+(7.39*2)+3.82+1.2</f>
        <v>21.004999999999999</v>
      </c>
      <c r="D60" s="39" t="s">
        <v>93</v>
      </c>
      <c r="E60" s="39"/>
      <c r="F60" s="59">
        <f>D60*C60</f>
        <v>55.453200000000002</v>
      </c>
      <c r="U60" s="12"/>
      <c r="W60" s="52"/>
    </row>
    <row r="61" spans="1:24" x14ac:dyDescent="0.25">
      <c r="A61" s="17" t="s">
        <v>94</v>
      </c>
      <c r="D61" s="6"/>
      <c r="E61" s="6"/>
      <c r="U61" s="12"/>
      <c r="W61" s="52"/>
    </row>
    <row r="62" spans="1:24" x14ac:dyDescent="0.25">
      <c r="W62" s="52"/>
    </row>
    <row r="63" spans="1:24" x14ac:dyDescent="0.25">
      <c r="W63" s="52"/>
    </row>
    <row r="64" spans="1:24" s="60" customFormat="1" ht="15" customHeight="1" x14ac:dyDescent="0.25">
      <c r="A64" s="67" t="s">
        <v>95</v>
      </c>
      <c r="F64" s="61"/>
      <c r="G64" s="68">
        <f>SUM(G52:G52)</f>
        <v>0</v>
      </c>
      <c r="H64" s="62">
        <f>SUM(H26:H52)</f>
        <v>11.521800000000002</v>
      </c>
      <c r="I64" s="62"/>
      <c r="J64" s="63"/>
      <c r="K64" s="62">
        <f>SUM(K10:K16,K33:K44,K52:K52)</f>
        <v>279.702</v>
      </c>
      <c r="L64" s="62">
        <f>SUM(L24:L25,L32:L37)</f>
        <v>0</v>
      </c>
      <c r="M64" s="62">
        <f>SUM(M27:M28)</f>
        <v>0</v>
      </c>
      <c r="N64" s="62">
        <f>SUM(N10:N52)</f>
        <v>0</v>
      </c>
      <c r="O64" s="62"/>
      <c r="P64" s="64"/>
      <c r="Q64" s="65"/>
      <c r="R64" s="65"/>
      <c r="S64" s="65"/>
      <c r="T64" s="65"/>
      <c r="U64" s="65"/>
      <c r="V64" s="65"/>
      <c r="W64" s="66"/>
      <c r="X64" s="65"/>
    </row>
    <row r="66" spans="1:24" ht="18" customHeight="1" x14ac:dyDescent="0.3">
      <c r="A66" s="14"/>
      <c r="B66" s="9"/>
      <c r="K66" s="12">
        <f>SUM(K10:K52)</f>
        <v>459.57015499999989</v>
      </c>
      <c r="L66" s="12">
        <f>SUM(L10:L55)</f>
        <v>0</v>
      </c>
      <c r="M66" s="12">
        <f>SUM(M10:M52)</f>
        <v>482.04649999999998</v>
      </c>
      <c r="S66" s="1">
        <f>SUM(S10:S52)</f>
        <v>20</v>
      </c>
    </row>
    <row r="67" spans="1:24" x14ac:dyDescent="0.25">
      <c r="Q67" s="2"/>
      <c r="R67" s="2"/>
      <c r="S67" s="2"/>
      <c r="T67" s="2"/>
      <c r="U67" s="2"/>
      <c r="V67" s="2"/>
      <c r="X67" s="2"/>
    </row>
    <row r="68" spans="1:24" x14ac:dyDescent="0.25">
      <c r="J68" s="51"/>
      <c r="K68" s="12" t="e">
        <f>SUM(#REF!)</f>
        <v>#REF!</v>
      </c>
      <c r="Q68" s="2"/>
      <c r="R68" s="2"/>
      <c r="S68" s="2"/>
      <c r="T68" s="2"/>
      <c r="U68" s="2"/>
      <c r="V68" s="2"/>
      <c r="X68" s="2"/>
    </row>
    <row r="69" spans="1:24" x14ac:dyDescent="0.25">
      <c r="J69" s="51" t="s">
        <v>96</v>
      </c>
      <c r="K69" s="12" t="e">
        <f>SUM(#REF!)</f>
        <v>#REF!</v>
      </c>
    </row>
    <row r="70" spans="1:24" x14ac:dyDescent="0.25">
      <c r="J70" s="51" t="s">
        <v>69</v>
      </c>
      <c r="K70" s="12">
        <f>SUM(K33:K52)</f>
        <v>0</v>
      </c>
    </row>
    <row r="71" spans="1:24" x14ac:dyDescent="0.25">
      <c r="J71" s="51" t="s">
        <v>52</v>
      </c>
      <c r="K71" s="12">
        <f>SUM(K10:K31)</f>
        <v>459.57015499999989</v>
      </c>
    </row>
    <row r="91" spans="1:24" ht="15" customHeight="1" x14ac:dyDescent="0.25">
      <c r="P91" s="7"/>
      <c r="Q91" s="8"/>
      <c r="R91" s="8"/>
    </row>
    <row r="93" spans="1:24" ht="18" customHeight="1" x14ac:dyDescent="0.3">
      <c r="A93" s="14"/>
      <c r="B93" s="9"/>
    </row>
    <row r="94" spans="1:24" x14ac:dyDescent="0.25">
      <c r="Q94" s="2"/>
      <c r="R94" s="2"/>
      <c r="S94" s="2"/>
      <c r="T94" s="2"/>
      <c r="U94" s="2"/>
      <c r="V94" s="2"/>
      <c r="X94" s="2"/>
    </row>
    <row r="95" spans="1:24" x14ac:dyDescent="0.25">
      <c r="Q95" s="2"/>
      <c r="R95" s="2"/>
      <c r="S95" s="2"/>
      <c r="T95" s="2"/>
      <c r="U95" s="2"/>
      <c r="V95" s="2"/>
      <c r="X95" s="2"/>
    </row>
    <row r="102" spans="1:24" ht="18" customHeight="1" x14ac:dyDescent="0.3">
      <c r="A102" s="14"/>
      <c r="B102" s="9"/>
    </row>
    <row r="103" spans="1:24" x14ac:dyDescent="0.25">
      <c r="Q103" s="2"/>
      <c r="R103" s="2"/>
      <c r="S103" s="2"/>
      <c r="T103" s="2"/>
      <c r="U103" s="2"/>
      <c r="V103" s="2"/>
      <c r="X103" s="2"/>
    </row>
    <row r="104" spans="1:24" x14ac:dyDescent="0.25">
      <c r="Q104" s="2"/>
      <c r="R104" s="2"/>
      <c r="S104" s="2"/>
      <c r="T104" s="2"/>
      <c r="U104" s="2"/>
      <c r="V104" s="2"/>
      <c r="X104" s="2"/>
    </row>
    <row r="110" spans="1:24" ht="18" customHeight="1" x14ac:dyDescent="0.3">
      <c r="A110" s="14"/>
      <c r="B110" s="9"/>
    </row>
    <row r="111" spans="1:24" x14ac:dyDescent="0.25">
      <c r="Q111" s="2"/>
      <c r="R111" s="2"/>
      <c r="S111" s="2"/>
      <c r="T111" s="2"/>
      <c r="U111" s="2"/>
      <c r="V111" s="2"/>
      <c r="X111" s="2"/>
    </row>
    <row r="112" spans="1:24" x14ac:dyDescent="0.25">
      <c r="Q112" s="2"/>
      <c r="R112" s="2"/>
      <c r="S112" s="2"/>
      <c r="T112" s="2"/>
      <c r="U112" s="2"/>
      <c r="V112" s="2"/>
      <c r="X112" s="2"/>
    </row>
    <row r="118" spans="1:24" ht="15" customHeight="1" x14ac:dyDescent="0.25">
      <c r="S118" s="8"/>
      <c r="T118" s="8"/>
      <c r="U118" s="8"/>
      <c r="X118" s="8"/>
    </row>
    <row r="122" spans="1:24" ht="18" customHeight="1" x14ac:dyDescent="0.3">
      <c r="A122" s="14"/>
      <c r="B122" s="9"/>
    </row>
    <row r="123" spans="1:24" x14ac:dyDescent="0.25">
      <c r="Q123" s="2"/>
      <c r="R123" s="2"/>
      <c r="S123" s="2"/>
      <c r="T123" s="2"/>
      <c r="U123" s="2"/>
      <c r="V123" s="2"/>
      <c r="X123" s="2"/>
    </row>
    <row r="124" spans="1:24" x14ac:dyDescent="0.25">
      <c r="Q124" s="2"/>
      <c r="R124" s="2"/>
      <c r="S124" s="2"/>
      <c r="T124" s="2"/>
      <c r="U124" s="2"/>
      <c r="V124" s="2"/>
      <c r="X124" s="2"/>
    </row>
    <row r="131" spans="1:24" ht="18" customHeight="1" x14ac:dyDescent="0.3">
      <c r="A131" s="14"/>
      <c r="B131" s="9"/>
    </row>
    <row r="132" spans="1:24" x14ac:dyDescent="0.25">
      <c r="Q132" s="2"/>
      <c r="R132" s="2"/>
      <c r="S132" s="2"/>
      <c r="T132" s="2"/>
      <c r="U132" s="2"/>
      <c r="V132" s="2"/>
      <c r="X132" s="2"/>
    </row>
    <row r="133" spans="1:24" x14ac:dyDescent="0.25">
      <c r="Q133" s="2"/>
      <c r="R133" s="2"/>
      <c r="S133" s="2"/>
      <c r="T133" s="2"/>
      <c r="U133" s="2"/>
      <c r="V133" s="2"/>
      <c r="X133" s="2"/>
    </row>
    <row r="141" spans="1:24" ht="18" customHeight="1" x14ac:dyDescent="0.3">
      <c r="A141" s="14"/>
      <c r="B141" s="9"/>
    </row>
    <row r="142" spans="1:24" x14ac:dyDescent="0.25">
      <c r="Q142" s="2"/>
      <c r="R142" s="2"/>
      <c r="S142" s="2"/>
      <c r="T142" s="2"/>
      <c r="U142" s="2"/>
      <c r="V142" s="2"/>
      <c r="X142" s="2"/>
    </row>
    <row r="143" spans="1:24" x14ac:dyDescent="0.25">
      <c r="Q143" s="2"/>
      <c r="R143" s="2"/>
      <c r="S143" s="2"/>
      <c r="T143" s="2"/>
      <c r="U143" s="2"/>
      <c r="V143" s="2"/>
      <c r="X143" s="2"/>
    </row>
    <row r="150" spans="1:24" ht="18" customHeight="1" x14ac:dyDescent="0.3">
      <c r="A150" s="14"/>
      <c r="B150" s="9"/>
    </row>
    <row r="151" spans="1:24" x14ac:dyDescent="0.25">
      <c r="Q151" s="2"/>
      <c r="R151" s="2"/>
      <c r="S151" s="2"/>
      <c r="T151" s="2"/>
      <c r="U151" s="2"/>
      <c r="V151" s="2"/>
      <c r="X151" s="2"/>
    </row>
    <row r="152" spans="1:24" x14ac:dyDescent="0.25">
      <c r="Q152" s="2"/>
      <c r="R152" s="2"/>
      <c r="S152" s="2"/>
      <c r="T152" s="2"/>
      <c r="U152" s="2"/>
      <c r="V152" s="2"/>
      <c r="X152" s="2"/>
    </row>
    <row r="158" spans="1:24" ht="18" customHeight="1" x14ac:dyDescent="0.3">
      <c r="A158" s="14"/>
      <c r="B158" s="9"/>
    </row>
    <row r="159" spans="1:24" x14ac:dyDescent="0.25">
      <c r="Q159" s="2"/>
      <c r="R159" s="2"/>
      <c r="S159" s="2"/>
      <c r="T159" s="2"/>
      <c r="U159" s="2"/>
      <c r="V159" s="2"/>
      <c r="X159" s="2"/>
    </row>
    <row r="160" spans="1:24" x14ac:dyDescent="0.25">
      <c r="Q160" s="2"/>
      <c r="R160" s="2"/>
      <c r="S160" s="2"/>
      <c r="T160" s="2"/>
      <c r="U160" s="2"/>
      <c r="V160" s="2"/>
      <c r="X160" s="2"/>
    </row>
    <row r="166" spans="1:24" ht="18" customHeight="1" x14ac:dyDescent="0.3">
      <c r="A166" s="14"/>
      <c r="B166" s="9"/>
    </row>
    <row r="167" spans="1:24" x14ac:dyDescent="0.25">
      <c r="Q167" s="2"/>
      <c r="R167" s="2"/>
      <c r="S167" s="2"/>
      <c r="T167" s="2"/>
      <c r="U167" s="2"/>
      <c r="V167" s="2"/>
      <c r="X167" s="2"/>
    </row>
    <row r="168" spans="1:24" x14ac:dyDescent="0.25">
      <c r="Q168" s="2"/>
      <c r="R168" s="2"/>
      <c r="S168" s="2"/>
      <c r="T168" s="2"/>
      <c r="U168" s="2"/>
      <c r="V168" s="2"/>
      <c r="X168" s="2"/>
    </row>
  </sheetData>
  <mergeCells count="16">
    <mergeCell ref="A5:C5"/>
    <mergeCell ref="D5:M5"/>
    <mergeCell ref="A1:C1"/>
    <mergeCell ref="O2:P2"/>
    <mergeCell ref="D4:M4"/>
    <mergeCell ref="A3:C3"/>
    <mergeCell ref="D3:M3"/>
    <mergeCell ref="A4:C4"/>
    <mergeCell ref="O1:P1"/>
    <mergeCell ref="A2:C2"/>
    <mergeCell ref="O4:P4"/>
    <mergeCell ref="Y8:Z8"/>
    <mergeCell ref="Y9:Z9"/>
    <mergeCell ref="D2:M2"/>
    <mergeCell ref="D1:M1"/>
    <mergeCell ref="O3:P3"/>
  </mergeCells>
  <printOptions gridLines="1"/>
  <pageMargins left="0.78740157480314965" right="0.78740157480314965" top="1.181102362204725" bottom="0.78740157480314965" header="0.31496062992125978" footer="0.31496062992125978"/>
  <pageSetup paperSize="2058" fitToHeight="0" orientation="landscape"/>
  <headerFooter>
    <oddHeader>&amp;L&amp;"Arial,Fett"Fbl. 507&amp;"-,Standard"
&amp;C&amp;"Arial,Fett"&amp;16 Massenermittlung
(Entkernungsarbeiten)&amp;R&amp;G</oddHeader>
    <oddFooter>&amp;C&amp;"Arial,Standard"&amp;8 &amp;P / &amp;N&amp;R&amp;"Arial,Standard"&amp;8 WM 28.10.25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8" sqref="D28"/>
    </sheetView>
  </sheetViews>
  <sheetFormatPr baseColWidth="10"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561821-aa57-469c-aa3e-8576805b79e2">
      <Terms xmlns="http://schemas.microsoft.com/office/infopath/2007/PartnerControls"/>
    </lcf76f155ced4ddcb4097134ff3c332f>
    <TaxCatchAll xmlns="868568d3-52d3-4944-a9d2-82b915b7ccb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4C71DD50D893A49946BB81BA7A5F474" ma:contentTypeVersion="19" ma:contentTypeDescription="Ein neues Dokument erstellen." ma:contentTypeScope="" ma:versionID="1add625fd1597928809d24c595856f50">
  <xsd:schema xmlns:xsd="http://www.w3.org/2001/XMLSchema" xmlns:xs="http://www.w3.org/2001/XMLSchema" xmlns:p="http://schemas.microsoft.com/office/2006/metadata/properties" xmlns:ns2="0e561821-aa57-469c-aa3e-8576805b79e2" xmlns:ns3="868568d3-52d3-4944-a9d2-82b915b7ccb9" targetNamespace="http://schemas.microsoft.com/office/2006/metadata/properties" ma:root="true" ma:fieldsID="075f9893e9be4a6fd2c9f6404cd53dd1" ns2:_="" ns3:_="">
    <xsd:import namespace="0e561821-aa57-469c-aa3e-8576805b79e2"/>
    <xsd:import namespace="868568d3-52d3-4944-a9d2-82b915b7cc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61821-aa57-469c-aa3e-8576805b7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dfec78b0-d2ba-4bd6-85f4-33d10de8a0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8568d3-52d3-4944-a9d2-82b915b7ccb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557b556-4f74-456f-ac24-1fb77f2ea65e}" ma:internalName="TaxCatchAll" ma:showField="CatchAllData" ma:web="868568d3-52d3-4944-a9d2-82b915b7cc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D84648-E35A-488F-8A86-A7B2966918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C67543-E796-4865-A654-08410CF42C24}">
  <ds:schemaRefs>
    <ds:schemaRef ds:uri="http://schemas.microsoft.com/office/2006/metadata/properties"/>
    <ds:schemaRef ds:uri="http://schemas.microsoft.com/office/infopath/2007/PartnerControls"/>
    <ds:schemaRef ds:uri="0e561821-aa57-469c-aa3e-8576805b79e2"/>
    <ds:schemaRef ds:uri="868568d3-52d3-4944-a9d2-82b915b7ccb9"/>
  </ds:schemaRefs>
</ds:datastoreItem>
</file>

<file path=customXml/itemProps3.xml><?xml version="1.0" encoding="utf-8"?>
<ds:datastoreItem xmlns:ds="http://schemas.openxmlformats.org/officeDocument/2006/customXml" ds:itemID="{7BCC7B77-3E20-43FC-97E7-F57AB2ED1C2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(Gewerkename)</vt:lpstr>
      <vt:lpstr>Tabelle1</vt:lpstr>
      <vt:lpstr>'(Gewerkename)'!Drucktitel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PK001</dc:creator>
  <cp:lastModifiedBy>Salome Atasu</cp:lastModifiedBy>
  <cp:lastPrinted>2026-08-04T14:33:02Z</cp:lastPrinted>
  <dcterms:created xsi:type="dcterms:W3CDTF">2014-09-25T09:53:14Z</dcterms:created>
  <dcterms:modified xsi:type="dcterms:W3CDTF">2026-09-17T09:20:00Z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0x010100F4C71DD50D893A49946BB81BA7A5F474</vt:lpwstr>
  </property>
  <property fmtid="{D5CDD505-2E9C-101B-9397-08002B2CF9AE}" pid="3" name="MediaServiceImageTags">
    <vt:lpwstr/>
  </property>
</Properties>
</file>